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ll\Desktop\"/>
    </mc:Choice>
  </mc:AlternateContent>
  <bookViews>
    <workbookView xWindow="0" yWindow="0" windowWidth="23040" windowHeight="9384" activeTab="3"/>
  </bookViews>
  <sheets>
    <sheet name="Saules elektrine" sheetId="13" r:id="rId1"/>
    <sheet name="Silumos siurblys" sheetId="15" r:id="rId2"/>
    <sheet name="Silumos siurblys_PV" sheetId="16" r:id="rId3"/>
    <sheet name="Katilas" sheetId="17" r:id="rId4"/>
    <sheet name="Kuro_persk" sheetId="14" r:id="rId5"/>
    <sheet name="Faktoriai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7" l="1"/>
  <c r="K27" i="17" s="1"/>
  <c r="K17" i="17"/>
  <c r="K18" i="17" s="1"/>
  <c r="K19" i="17" s="1"/>
  <c r="G60" i="17" l="1"/>
  <c r="G57" i="17"/>
  <c r="G64" i="17" s="1"/>
  <c r="G67" i="17" s="1"/>
  <c r="G30" i="17"/>
  <c r="G27" i="17"/>
  <c r="G9" i="17"/>
  <c r="G34" i="17" s="1"/>
  <c r="G66" i="17" s="1"/>
  <c r="G68" i="17" l="1"/>
  <c r="G70" i="17" s="1"/>
  <c r="J11" i="15"/>
  <c r="L11" i="16" l="1"/>
  <c r="G27" i="16"/>
  <c r="G60" i="16" l="1"/>
  <c r="G60" i="15"/>
  <c r="G57" i="13" l="1"/>
  <c r="G64" i="13" s="1"/>
  <c r="G67" i="13" s="1"/>
  <c r="G27" i="13"/>
  <c r="G34" i="13" s="1"/>
  <c r="G66" i="13" s="1"/>
  <c r="G68" i="13" s="1"/>
  <c r="G70" i="13" s="1"/>
  <c r="G57" i="16" l="1"/>
  <c r="G30" i="16"/>
  <c r="G9" i="16"/>
  <c r="G9" i="15"/>
  <c r="G57" i="15"/>
  <c r="G64" i="15" s="1"/>
  <c r="G67" i="15" s="1"/>
  <c r="G30" i="15"/>
  <c r="G27" i="15"/>
  <c r="G64" i="16" l="1"/>
  <c r="G67" i="16" s="1"/>
  <c r="G34" i="16"/>
  <c r="G66" i="16" s="1"/>
  <c r="G34" i="15"/>
  <c r="G66" i="15" s="1"/>
  <c r="G68" i="15" s="1"/>
  <c r="G70" i="15" s="1"/>
  <c r="B18" i="14"/>
  <c r="B19" i="14" s="1"/>
  <c r="B9" i="14"/>
  <c r="B10" i="14" s="1"/>
  <c r="B11" i="14" s="1"/>
  <c r="G68" i="16" l="1"/>
  <c r="G70" i="16" s="1"/>
  <c r="C23" i="7"/>
</calcChain>
</file>

<file path=xl/sharedStrings.xml><?xml version="1.0" encoding="utf-8"?>
<sst xmlns="http://schemas.openxmlformats.org/spreadsheetml/2006/main" count="651" uniqueCount="161">
  <si>
    <t>Projektinis scenarijus</t>
  </si>
  <si>
    <t>Eil.</t>
  </si>
  <si>
    <t>Nr.</t>
  </si>
  <si>
    <t>Energijos šaltinis</t>
  </si>
  <si>
    <r>
      <t>f</t>
    </r>
    <r>
      <rPr>
        <i/>
        <vertAlign val="subscript"/>
        <sz val="12"/>
        <color theme="1"/>
        <rFont val="Times New Roman"/>
        <family val="1"/>
      </rPr>
      <t>PRn</t>
    </r>
    <r>
      <rPr>
        <i/>
        <sz val="12"/>
        <color theme="1"/>
        <rFont val="Times New Roman"/>
        <family val="1"/>
      </rPr>
      <t>,</t>
    </r>
  </si>
  <si>
    <t>vnt</t>
  </si>
  <si>
    <r>
      <t>f</t>
    </r>
    <r>
      <rPr>
        <i/>
        <vertAlign val="subscript"/>
        <sz val="12"/>
        <color theme="1"/>
        <rFont val="Times New Roman"/>
        <family val="1"/>
      </rPr>
      <t>PRr</t>
    </r>
    <r>
      <rPr>
        <i/>
        <sz val="12"/>
        <color theme="1"/>
        <rFont val="Times New Roman"/>
        <family val="1"/>
      </rPr>
      <t>,</t>
    </r>
  </si>
  <si>
    <r>
      <t>M</t>
    </r>
    <r>
      <rPr>
        <i/>
        <vertAlign val="subscript"/>
        <sz val="12"/>
        <color theme="1"/>
        <rFont val="Times New Roman"/>
        <family val="1"/>
      </rPr>
      <t>CO2</t>
    </r>
    <r>
      <rPr>
        <sz val="12"/>
        <color theme="1"/>
        <rFont val="Times New Roman"/>
        <family val="1"/>
      </rPr>
      <t>, kgCO2/kWh</t>
    </r>
  </si>
  <si>
    <t>1.</t>
  </si>
  <si>
    <t>Mazutas[3.18]</t>
  </si>
  <si>
    <t>2.</t>
  </si>
  <si>
    <t>Orimulsija[3.18]</t>
  </si>
  <si>
    <t>3.</t>
  </si>
  <si>
    <t>Dyzelinas, krosninis skystas kuras, skalūnų alyva[3.18]</t>
  </si>
  <si>
    <t>4.</t>
  </si>
  <si>
    <t>Suskystintos dujos[3.18]</t>
  </si>
  <si>
    <t>5.</t>
  </si>
  <si>
    <t>Durpės[3.18]</t>
  </si>
  <si>
    <t>6.</t>
  </si>
  <si>
    <t>Akmens anglis[3.18]</t>
  </si>
  <si>
    <t>7.</t>
  </si>
  <si>
    <t>Biokuras (mediena, šiaudai, biodujos, bioalyva ir kt.)[3.18]</t>
  </si>
  <si>
    <t>8.</t>
  </si>
  <si>
    <t>Gamtinės dujos[3.18]</t>
  </si>
  <si>
    <t>10.</t>
  </si>
  <si>
    <t>Elektros įvairių gamybos būdų vidurkis[3.18]</t>
  </si>
  <si>
    <t>14.</t>
  </si>
  <si>
    <t>Šiluma iš šilumos tinklų (Lietuvos vidurkis)</t>
  </si>
  <si>
    <t>Tiesioginis išmetamų šiltnamio efektą sukeliančių dujų (toliau – ŠESD) kiekis</t>
  </si>
  <si>
    <r>
      <t>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 išmetimas deginant kurą</t>
    </r>
  </si>
  <si>
    <t>Deginamo kuro rūšis (1)</t>
  </si>
  <si>
    <t>(A1)</t>
  </si>
  <si>
    <t>Kuro taršos faktorius</t>
  </si>
  <si>
    <t>(B1)</t>
  </si>
  <si>
    <r>
      <t>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 išmetimas, t/metus</t>
    </r>
  </si>
  <si>
    <t>(C1)=(A1) x (B1)</t>
  </si>
  <si>
    <t>Deginamo kuro rūšis (2)</t>
  </si>
  <si>
    <t>(A2)</t>
  </si>
  <si>
    <t>(B2)</t>
  </si>
  <si>
    <t>(C2)=(A2) x (B2)</t>
  </si>
  <si>
    <t>Deginamo kuro rūšis (3)</t>
  </si>
  <si>
    <t>(A3)</t>
  </si>
  <si>
    <t>(B3)</t>
  </si>
  <si>
    <t>(C3)=(A3) x (B3)</t>
  </si>
  <si>
    <t>Kitų procesų metu išsiskiriančios ŠESD</t>
  </si>
  <si>
    <t>ŠESD rūšis</t>
  </si>
  <si>
    <t>ŠESD kiekis, t/metus</t>
  </si>
  <si>
    <t>(A4)</t>
  </si>
  <si>
    <t>(B4)</t>
  </si>
  <si>
    <r>
      <t>ŠESD kiekis,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</t>
    </r>
  </si>
  <si>
    <t>(C4)=(A4) x (B4)</t>
  </si>
  <si>
    <t>Netiesioginis išmetamų ŠESD kiekis</t>
  </si>
  <si>
    <t>(A5)</t>
  </si>
  <si>
    <t>(B5)</t>
  </si>
  <si>
    <t>(A6)</t>
  </si>
  <si>
    <t>(B6)</t>
  </si>
  <si>
    <t>Išmetamų ŠESD kiekio sumažinimas</t>
  </si>
  <si>
    <r>
      <t>Metinis ŠESD išmetimas pagal bazinį scenarijų,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e/metus (perkelti iš Cb) </t>
    </r>
  </si>
  <si>
    <t>(A)</t>
  </si>
  <si>
    <r>
      <t>Metinis ŠESD išmetimas pagal projektinį scenarijų,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 (perkelti iš Cp)</t>
    </r>
  </si>
  <si>
    <t>(B)</t>
  </si>
  <si>
    <r>
      <t>Metinis išmetamų ŠESD kiekio sumažinimas,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</t>
    </r>
  </si>
  <si>
    <t>(C) = (A) - (B)</t>
  </si>
  <si>
    <t>Vertinamasis laikotarpis, metais</t>
  </si>
  <si>
    <t>(G)</t>
  </si>
  <si>
    <r>
      <t>Bendras išmetamų ŠESD kiekio sumažinimas, t CO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</rPr>
      <t>e</t>
    </r>
  </si>
  <si>
    <t>(I)= (C) x (G)</t>
  </si>
  <si>
    <t>https://e-seimas.lrs.lt/portal/legalAct/lt/TAD/15767120a80711e68987e8320e9a5185/asr</t>
  </si>
  <si>
    <t>STR 2.01.02:2016 „Pastatų energinio naudingumo projektavimas ir sertifikavimas“</t>
  </si>
  <si>
    <t>Bazinis (palyginamasis) scenarijus</t>
  </si>
  <si>
    <t>Kuro sąnaudos MWh/metus</t>
  </si>
  <si>
    <r>
      <t>Perskaičiavimo į CO</t>
    </r>
    <r>
      <rPr>
        <vertAlign val="subscript"/>
        <sz val="11"/>
        <color rgb="FF000000"/>
        <rFont val="Times New Roman"/>
        <family val="1"/>
      </rPr>
      <t xml:space="preserve">2 </t>
    </r>
    <r>
      <rPr>
        <sz val="11"/>
        <color rgb="FF000000"/>
        <rFont val="Times New Roman"/>
        <family val="1"/>
      </rPr>
      <t>ekvivalentą koeficientas (VAP)</t>
    </r>
  </si>
  <si>
    <t>Elektros energija iš tinklo, MWh/metus (gali būti tiek teigiama, tiek neigiama reikšmės)</t>
  </si>
  <si>
    <r>
      <t>Elektros energijos taršos faktorius,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e/MWh</t>
    </r>
  </si>
  <si>
    <t>Netiesioginis išmetamų ŠESD kiekis, susijęs su elektros energija, t (gali būti tiek teigiama, tiek neigiama reikšmės)</t>
  </si>
  <si>
    <t>(C5)= (A5)x(B5)</t>
  </si>
  <si>
    <t>Šiluminė energija iš tinklo, MWh (gali būti tiek teigiama, tiek neigiama reikšmės))</t>
  </si>
  <si>
    <r>
      <t>Šilumos energijos taršos faktorius,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e/MWh</t>
    </r>
  </si>
  <si>
    <r>
      <t>Netiesioginis išmetamų ŠESD kiekis, susijęs su šilumos energija,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 (gali būti tiek teigiama, tiek neigiama reikšmės)</t>
    </r>
  </si>
  <si>
    <t>(C6)=(A6)x(B6)</t>
  </si>
  <si>
    <t>Sunaudojama gamtinių dujų iš tinklo (biometano projektams), MWh</t>
  </si>
  <si>
    <t>(A7)</t>
  </si>
  <si>
    <r>
      <t>Gamtinių dujų taršos faktorius,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e/MWh</t>
    </r>
  </si>
  <si>
    <t>(B7)</t>
  </si>
  <si>
    <r>
      <t>Netiesioginis išmetamų ŠESD kiekis, susijęs su gamtinių dujų energija,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 /metus</t>
    </r>
  </si>
  <si>
    <t>(C7)= (A7)x(B7)</t>
  </si>
  <si>
    <r>
      <t>Visas metinis išmetamų ŠESD kiekis,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</t>
    </r>
  </si>
  <si>
    <t>(Cb)=(C1) + (C2) + .... + (C7)</t>
  </si>
  <si>
    <r>
      <t>Netiesioginis išmetamų ŠESD kiekis, susijęs su elektros energija,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 (gali būti tiek teigiama, tiek neigiama reikšmės)</t>
    </r>
  </si>
  <si>
    <t>(Cp)=(C1) + (C2) + .... + (C7)</t>
  </si>
  <si>
    <t>Kuro rūšis</t>
  </si>
  <si>
    <t>Dyzelinas</t>
  </si>
  <si>
    <t>Kelių transportas</t>
  </si>
  <si>
    <t>TJ/tonai</t>
  </si>
  <si>
    <t>GJ/tonai</t>
  </si>
  <si>
    <t>GJ</t>
  </si>
  <si>
    <t>MWh</t>
  </si>
  <si>
    <t>Transporto rūšis</t>
  </si>
  <si>
    <t>Klasė</t>
  </si>
  <si>
    <r>
      <t>N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>O, mg/km</t>
    </r>
  </si>
  <si>
    <r>
      <t>CH</t>
    </r>
    <r>
      <rPr>
        <b/>
        <vertAlign val="subscript"/>
        <sz val="10"/>
        <color rgb="FFFFFFFF"/>
        <rFont val="Calibri"/>
        <family val="2"/>
      </rPr>
      <t>4</t>
    </r>
    <r>
      <rPr>
        <b/>
        <sz val="10"/>
        <color rgb="FFFFFFFF"/>
        <rFont val="Calibri"/>
        <family val="2"/>
      </rPr>
      <t>, mg/km</t>
    </r>
  </si>
  <si>
    <t>Lengvieji automobiliai</t>
  </si>
  <si>
    <t>Benzinas</t>
  </si>
  <si>
    <t>Euro2</t>
  </si>
  <si>
    <t>Euro4</t>
  </si>
  <si>
    <t>SND</t>
  </si>
  <si>
    <t>Euro3 ir vėlesni</t>
  </si>
  <si>
    <t>Mikroautobusai</t>
  </si>
  <si>
    <t>Krovininis transportas ir autobusai</t>
  </si>
  <si>
    <t>Visi</t>
  </si>
  <si>
    <t>SGD</t>
  </si>
  <si>
    <t>Iki Euro4</t>
  </si>
  <si>
    <t>-</t>
  </si>
  <si>
    <t>Euro 4 ir vėlesni</t>
  </si>
  <si>
    <t>Dviratės transporto priemonės</t>
  </si>
  <si>
    <r>
      <t>&gt;50 cm</t>
    </r>
    <r>
      <rPr>
        <vertAlign val="superscript"/>
        <sz val="10"/>
        <color theme="1"/>
        <rFont val="Calibri"/>
        <family val="2"/>
      </rPr>
      <t>3</t>
    </r>
  </si>
  <si>
    <t>TKKK 2006, paskutinis leidimas 2018 balandis, Lentelė 3.2.5</t>
  </si>
  <si>
    <t>Tankis</t>
  </si>
  <si>
    <t>kg/l</t>
  </si>
  <si>
    <t>Kaloringumas</t>
  </si>
  <si>
    <t>Neturint tikslaus degalų perskaičiavimo koeficiento, degalų kiekiui perskaičiuoti iš litrų į tonas naudojami šie perskaičiavimo koeficientai: benzinui – 0,75, dyzelinui – 0,84, suskystintoms naftos dujoms – 0,54, suslėgtoms gamtinėms dujoms – 0,69;</t>
  </si>
  <si>
    <t>https://e-seimas.lrs.lt/portal/legalAct/lt/TAD/TAIS.324459/EpBoWxVibC</t>
  </si>
  <si>
    <t>tCO2e</t>
  </si>
  <si>
    <t>1tN2O</t>
  </si>
  <si>
    <t>Gamtinės dujos</t>
  </si>
  <si>
    <t>Akmens anglys</t>
  </si>
  <si>
    <t>TJ</t>
  </si>
  <si>
    <t>TJ/t</t>
  </si>
  <si>
    <t>t</t>
  </si>
  <si>
    <t>MWh/1000 m3</t>
  </si>
  <si>
    <t>http://klimatas.gamta.lt/files/NIR_2020%2004%2015.pdf</t>
  </si>
  <si>
    <t>64 psl.</t>
  </si>
  <si>
    <t xml:space="preserve">Table 3-2. </t>
  </si>
  <si>
    <t>1 GJ</t>
  </si>
  <si>
    <t xml:space="preserve">Table 3-3. </t>
  </si>
  <si>
    <t>tCO2</t>
  </si>
  <si>
    <t>STR</t>
  </si>
  <si>
    <t>Table 3-2. (paaiškinimas po lentele)</t>
  </si>
  <si>
    <t>1000 m3</t>
  </si>
  <si>
    <t>Nurodoma planuojama metinė elektros energijos gamybos apimtis, MWh/metus</t>
  </si>
  <si>
    <t>Vadovaujantis patvirtinta ŠESD metodika projektinio scenarijaus atveju elektros energija iš tinklo, MWh/metus yra lygi 0.</t>
  </si>
  <si>
    <t>Akmens anglis</t>
  </si>
  <si>
    <t>2 variantas</t>
  </si>
  <si>
    <t xml:space="preserve">3 variantas </t>
  </si>
  <si>
    <t xml:space="preserve">1 variantas </t>
  </si>
  <si>
    <t>Diegiama saulės fotovoltinė elektrinė</t>
  </si>
  <si>
    <t>Patvirtintas taršos faktorius</t>
  </si>
  <si>
    <t>Atsižvelgiant į skirtingą įrangos vertinamojo laikotarpio trukmę, vertinamasis laikotarpis vertinamas pagal ŠESD metodikos 11.4; 11.6 ir 11.17 punktus</t>
  </si>
  <si>
    <t>Nurodoma planuojama metinė šilumos siurblio suvartojama elektros energija, MWh</t>
  </si>
  <si>
    <r>
      <t>Patvirtintas taršos faktorius</t>
    </r>
    <r>
      <rPr>
        <sz val="12"/>
        <color rgb="FFFF0000"/>
        <rFont val="Times New Roman"/>
        <family val="1"/>
      </rPr>
      <t xml:space="preserve"> (Įrašoma 0, jei taikoma ŠESD metodikos 13.2. punktas)</t>
    </r>
  </si>
  <si>
    <t>Pagal ŠESD metodikos 1 lentelę. Bazinių metų veiklos duomenys: Paraiškoje (pirmų metų įgyvendinimo ataskaitoje): 
kuro kiekis, reikalingas šilumos siurblio &lt;.....&gt; prognozuojamai pagaminti (faktiškai pagamintai) šilumos energijai, kWh/metus. Atkreipti dėmesį į vienetus - kWh įrašant į šią lentelę paverčiamos MWh</t>
  </si>
  <si>
    <t>Kuro sąnaudos, įrašomos į lentelę MWh/metus</t>
  </si>
  <si>
    <t>Šilumos siurblio pagaminta šilumos energija, MWh/metus</t>
  </si>
  <si>
    <t xml:space="preserve">Akmens anglims taikomas perskaičiavimo į pirminę energiją koeficientas. STR 2.01.02:2016 „Pastatų energinio naudingumo projektavimas ir sertifikavimas“ 2.18 lentelės (https://e-seimas.lrs.lt/portal/legalAct/lt/TAD/15767120a80711e68987e8320e9a5185/asr) </t>
  </si>
  <si>
    <t>Nurodoma planuojama šilumos siurblio suvartojama elektros energija, MWh</t>
  </si>
  <si>
    <r>
      <t xml:space="preserve">Patvirtintas taršos faktorius </t>
    </r>
    <r>
      <rPr>
        <sz val="12"/>
        <color rgb="FFFF0000"/>
        <rFont val="Times New Roman"/>
        <family val="1"/>
      </rPr>
      <t>(Įrašoma 0, jei taikoma ŠESD metodikos 13.2. punktas)</t>
    </r>
  </si>
  <si>
    <r>
      <t xml:space="preserve">Diegiamas šilumos siurblys+saulės elektrinė (keičiama šiluma iš </t>
    </r>
    <r>
      <rPr>
        <b/>
        <u/>
        <sz val="16"/>
        <rFont val="Times New Roman"/>
        <family val="1"/>
      </rPr>
      <t xml:space="preserve"> "vietinės katilinės"</t>
    </r>
    <r>
      <rPr>
        <b/>
        <sz val="16"/>
        <rFont val="Times New Roman"/>
        <family val="1"/>
      </rPr>
      <t>)</t>
    </r>
  </si>
  <si>
    <t>Diegiamas šilumos siurblys (keičiama šiluma iš "vietinės katilinės")</t>
  </si>
  <si>
    <t>4 variantas</t>
  </si>
  <si>
    <t>Įrengiamas katilas (keičiama šiluma iš "vietinės katilinės")</t>
  </si>
  <si>
    <t>Pagal ŠESD metodikos 1 lentelę. Bazinių metų veiklos duomenys: Paraiškoje (pirmų metų įgyvendinimo ataskaitoje): kuro kiekis reikalingas katilo &lt;...&gt; prognozuojamai pagaminti (faktiškai pagamintai) šilumos energijai, KWh/metus.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</si>
</sst>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bscript"/>
      <sz val="11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vertAlign val="subscript"/>
      <sz val="10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vertAlign val="superscript"/>
      <sz val="10"/>
      <color theme="1"/>
      <name val="Calibri"/>
      <family val="2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u/>
      <sz val="16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6B7689"/>
        <bgColor indexed="64"/>
      </patternFill>
    </fill>
    <fill>
      <patternFill patternType="solid">
        <fgColor rgb="FFF2F2F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BFBFBF"/>
      </right>
      <top style="thick">
        <color rgb="FFEA0D2C"/>
      </top>
      <bottom style="medium">
        <color rgb="FFBFBFBF"/>
      </bottom>
      <diagonal/>
    </border>
    <border>
      <left/>
      <right/>
      <top style="thick">
        <color rgb="FFEA0D2C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FFFFFF"/>
      </bottom>
      <diagonal/>
    </border>
    <border>
      <left/>
      <right style="medium">
        <color rgb="FFBFBFBF"/>
      </right>
      <top/>
      <bottom style="thick">
        <color rgb="FFBFBFBF"/>
      </bottom>
      <diagonal/>
    </border>
    <border>
      <left/>
      <right/>
      <top/>
      <bottom style="thick">
        <color rgb="FFBFBFBF"/>
      </bottom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106">
    <xf numFmtId="0" fontId="0" fillId="0" borderId="0" xfId="0"/>
    <xf numFmtId="0" fontId="1" fillId="0" borderId="0" xfId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0" fillId="0" borderId="0" xfId="0" applyAlignment="1">
      <alignment wrapText="1"/>
    </xf>
    <xf numFmtId="0" fontId="6" fillId="0" borderId="4" xfId="0" applyFont="1" applyBorder="1" applyAlignment="1">
      <alignment vertical="center"/>
    </xf>
    <xf numFmtId="0" fontId="10" fillId="0" borderId="0" xfId="0" applyFont="1"/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12" fillId="0" borderId="0" xfId="0" applyFont="1"/>
    <xf numFmtId="0" fontId="13" fillId="3" borderId="13" xfId="0" applyFont="1" applyFill="1" applyBorder="1" applyAlignment="1">
      <alignment horizontal="justify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6" fillId="4" borderId="19" xfId="0" applyFont="1" applyFill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1" fillId="0" borderId="0" xfId="2"/>
    <xf numFmtId="0" fontId="11" fillId="0" borderId="0" xfId="2" applyAlignment="1">
      <alignment horizontal="center"/>
    </xf>
    <xf numFmtId="0" fontId="18" fillId="0" borderId="0" xfId="0" applyFont="1" applyFill="1" applyBorder="1" applyAlignment="1">
      <alignment horizontal="justify" vertical="center" wrapText="1"/>
    </xf>
    <xf numFmtId="0" fontId="10" fillId="0" borderId="0" xfId="2" applyFont="1"/>
    <xf numFmtId="0" fontId="0" fillId="2" borderId="0" xfId="0" applyFill="1"/>
    <xf numFmtId="2" fontId="0" fillId="0" borderId="0" xfId="0" applyNumberFormat="1"/>
    <xf numFmtId="164" fontId="0" fillId="0" borderId="0" xfId="0" applyNumberFormat="1"/>
    <xf numFmtId="0" fontId="7" fillId="0" borderId="4" xfId="0" applyFont="1" applyBorder="1" applyAlignment="1">
      <alignment horizontal="center" vertical="center" wrapText="1"/>
    </xf>
    <xf numFmtId="0" fontId="21" fillId="0" borderId="0" xfId="0" applyFont="1"/>
    <xf numFmtId="0" fontId="2" fillId="0" borderId="0" xfId="0" applyFont="1"/>
    <xf numFmtId="0" fontId="20" fillId="0" borderId="0" xfId="0" applyFont="1"/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top"/>
    </xf>
    <xf numFmtId="0" fontId="2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>
      <alignment vertical="top"/>
    </xf>
    <xf numFmtId="0" fontId="23" fillId="0" borderId="0" xfId="0" applyFont="1"/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22" fillId="0" borderId="0" xfId="0" applyFont="1" applyFill="1"/>
    <xf numFmtId="0" fontId="0" fillId="0" borderId="0" xfId="0" applyFill="1"/>
    <xf numFmtId="0" fontId="1" fillId="0" borderId="0" xfId="1" applyFill="1"/>
    <xf numFmtId="164" fontId="0" fillId="0" borderId="0" xfId="0" applyNumberFormat="1" applyFill="1"/>
    <xf numFmtId="2" fontId="0" fillId="0" borderId="0" xfId="0" applyNumberFormat="1" applyFill="1"/>
    <xf numFmtId="0" fontId="2" fillId="0" borderId="25" xfId="0" applyFont="1" applyBorder="1"/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vertical="top"/>
    </xf>
    <xf numFmtId="0" fontId="2" fillId="0" borderId="29" xfId="0" applyFont="1" applyBorder="1"/>
    <xf numFmtId="0" fontId="2" fillId="0" borderId="30" xfId="0" applyFont="1" applyBorder="1" applyAlignment="1">
      <alignment wrapText="1"/>
    </xf>
    <xf numFmtId="0" fontId="2" fillId="0" borderId="28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25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0" fillId="0" borderId="0" xfId="0"/>
    <xf numFmtId="0" fontId="1" fillId="0" borderId="0" xfId="1"/>
    <xf numFmtId="0" fontId="0" fillId="2" borderId="0" xfId="0" applyFill="1"/>
    <xf numFmtId="2" fontId="0" fillId="0" borderId="0" xfId="0" applyNumberFormat="1"/>
    <xf numFmtId="164" fontId="0" fillId="0" borderId="0" xfId="0" applyNumberFormat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6" fillId="4" borderId="18" xfId="0" applyFont="1" applyFill="1" applyBorder="1" applyAlignment="1">
      <alignment vertical="center" wrapText="1"/>
    </xf>
    <xf numFmtId="0" fontId="16" fillId="4" borderId="24" xfId="0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268941</xdr:colOff>
      <xdr:row>0</xdr:row>
      <xdr:rowOff>89647</xdr:rowOff>
    </xdr:from>
    <xdr:to>
      <xdr:col>17</xdr:col>
      <xdr:colOff>20711</xdr:colOff>
      <xdr:row>6</xdr:row>
      <xdr:rowOff>138951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01CA72F-E073-431F-A679-D86CAF9CCF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786" t="35506" r="23652" b="45917"/>
        <a:stretch/>
      </xdr:blipFill>
      <xdr:spPr>
        <a:xfrm>
          <a:off x="7582647" y="89647"/>
          <a:ext cx="5877652" cy="1214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klimatas.gamta.lt/files/NIR_2020%2004%2015.pdf" TargetMode="External"/><Relationship Id="rId2" Type="http://schemas.openxmlformats.org/officeDocument/2006/relationships/hyperlink" Target="http://klimatas.gamta.lt/files/NIR_2020%2004%2015.pdf" TargetMode="External"/><Relationship Id="rId1" Type="http://schemas.openxmlformats.org/officeDocument/2006/relationships/hyperlink" Target="http://klimatas.gamta.lt/files/NIR_2020%2004%2015.pdf" TargetMode="External"/><Relationship Id="rId4" Type="http://schemas.openxmlformats.org/officeDocument/2006/relationships/hyperlink" Target="http://klimatas.gamta.lt/files/NIR_2020%2004%201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klimatas.gamta.lt/files/NIR_2020%2004%2015.pdf" TargetMode="External"/><Relationship Id="rId2" Type="http://schemas.openxmlformats.org/officeDocument/2006/relationships/hyperlink" Target="http://klimatas.gamta.lt/files/NIR_2020%2004%2015.pdf" TargetMode="External"/><Relationship Id="rId1" Type="http://schemas.openxmlformats.org/officeDocument/2006/relationships/hyperlink" Target="http://klimatas.gamta.lt/files/NIR_2020%2004%2015.pdf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-seimas.lrs.lt/portal/legalAct/lt/TAD/TAIS.324459/EpBoWxVibC" TargetMode="External"/><Relationship Id="rId1" Type="http://schemas.openxmlformats.org/officeDocument/2006/relationships/hyperlink" Target="https://e-seimas.lrs.lt/portal/legalAct/lt/TAD/15767120a80711e68987e8320e9a5185/as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0"/>
  <sheetViews>
    <sheetView zoomScale="85" zoomScaleNormal="85" workbookViewId="0">
      <selection activeCell="H55" sqref="H55"/>
    </sheetView>
  </sheetViews>
  <sheetFormatPr defaultRowHeight="14.4" x14ac:dyDescent="0.3"/>
  <cols>
    <col min="1" max="1" width="28.44140625" customWidth="1"/>
    <col min="2" max="2" width="27.109375" customWidth="1"/>
    <col min="3" max="3" width="23.88671875" customWidth="1"/>
    <col min="5" max="5" width="21.44140625" customWidth="1"/>
    <col min="6" max="6" width="20.109375" customWidth="1"/>
    <col min="7" max="7" width="20.88671875" customWidth="1"/>
    <col min="8" max="8" width="69.109375" style="10" customWidth="1"/>
  </cols>
  <sheetData>
    <row r="2" spans="1:7" ht="20.399999999999999" x14ac:dyDescent="0.35">
      <c r="A2" s="33" t="s">
        <v>144</v>
      </c>
      <c r="B2" s="87" t="s">
        <v>145</v>
      </c>
      <c r="C2" s="87"/>
      <c r="D2" s="87"/>
      <c r="E2" s="87"/>
      <c r="F2" s="87"/>
    </row>
    <row r="4" spans="1:7" ht="15" thickBot="1" x14ac:dyDescent="0.35"/>
    <row r="5" spans="1:7" ht="15" thickBot="1" x14ac:dyDescent="0.35">
      <c r="A5" s="75" t="s">
        <v>69</v>
      </c>
      <c r="B5" s="76"/>
      <c r="C5" s="76"/>
      <c r="D5" s="76"/>
      <c r="E5" s="76"/>
      <c r="F5" s="76"/>
      <c r="G5" s="77"/>
    </row>
    <row r="6" spans="1:7" ht="15" thickBot="1" x14ac:dyDescent="0.35">
      <c r="A6" s="78" t="s">
        <v>28</v>
      </c>
      <c r="B6" s="81" t="s">
        <v>29</v>
      </c>
      <c r="C6" s="82"/>
      <c r="D6" s="72" t="s">
        <v>30</v>
      </c>
      <c r="E6" s="73"/>
      <c r="F6" s="74"/>
      <c r="G6" s="8"/>
    </row>
    <row r="7" spans="1:7" ht="15.75" customHeight="1" thickBot="1" x14ac:dyDescent="0.35">
      <c r="A7" s="79"/>
      <c r="B7" s="83"/>
      <c r="C7" s="84"/>
      <c r="D7" s="72" t="s">
        <v>70</v>
      </c>
      <c r="E7" s="74"/>
      <c r="F7" s="8" t="s">
        <v>31</v>
      </c>
      <c r="G7" s="9"/>
    </row>
    <row r="8" spans="1:7" ht="30" customHeight="1" thickBot="1" x14ac:dyDescent="0.35">
      <c r="A8" s="79"/>
      <c r="B8" s="83"/>
      <c r="C8" s="84"/>
      <c r="D8" s="72" t="s">
        <v>32</v>
      </c>
      <c r="E8" s="74"/>
      <c r="F8" s="8" t="s">
        <v>33</v>
      </c>
      <c r="G8" s="9"/>
    </row>
    <row r="9" spans="1:7" ht="15.75" customHeight="1" thickBot="1" x14ac:dyDescent="0.35">
      <c r="A9" s="79"/>
      <c r="B9" s="83"/>
      <c r="C9" s="84"/>
      <c r="D9" s="72" t="s">
        <v>34</v>
      </c>
      <c r="E9" s="74"/>
      <c r="F9" s="8" t="s">
        <v>35</v>
      </c>
      <c r="G9" s="9"/>
    </row>
    <row r="10" spans="1:7" ht="15" thickBot="1" x14ac:dyDescent="0.35">
      <c r="A10" s="79"/>
      <c r="B10" s="83"/>
      <c r="C10" s="84"/>
      <c r="D10" s="72"/>
      <c r="E10" s="74"/>
      <c r="F10" s="8"/>
      <c r="G10" s="9"/>
    </row>
    <row r="11" spans="1:7" ht="15" thickBot="1" x14ac:dyDescent="0.35">
      <c r="A11" s="79"/>
      <c r="B11" s="83"/>
      <c r="C11" s="84"/>
      <c r="D11" s="72" t="s">
        <v>36</v>
      </c>
      <c r="E11" s="73"/>
      <c r="F11" s="74"/>
      <c r="G11" s="8"/>
    </row>
    <row r="12" spans="1:7" ht="15.75" customHeight="1" thickBot="1" x14ac:dyDescent="0.35">
      <c r="A12" s="79"/>
      <c r="B12" s="83"/>
      <c r="C12" s="84"/>
      <c r="D12" s="72" t="s">
        <v>70</v>
      </c>
      <c r="E12" s="74"/>
      <c r="F12" s="8" t="s">
        <v>37</v>
      </c>
      <c r="G12" s="9"/>
    </row>
    <row r="13" spans="1:7" ht="15.75" customHeight="1" thickBot="1" x14ac:dyDescent="0.35">
      <c r="A13" s="79"/>
      <c r="B13" s="83"/>
      <c r="C13" s="84"/>
      <c r="D13" s="72" t="s">
        <v>32</v>
      </c>
      <c r="E13" s="74"/>
      <c r="F13" s="8" t="s">
        <v>38</v>
      </c>
      <c r="G13" s="9"/>
    </row>
    <row r="14" spans="1:7" ht="15.75" customHeight="1" thickBot="1" x14ac:dyDescent="0.35">
      <c r="A14" s="79"/>
      <c r="B14" s="83"/>
      <c r="C14" s="84"/>
      <c r="D14" s="72" t="s">
        <v>34</v>
      </c>
      <c r="E14" s="74"/>
      <c r="F14" s="8" t="s">
        <v>39</v>
      </c>
      <c r="G14" s="9"/>
    </row>
    <row r="15" spans="1:7" ht="15" thickBot="1" x14ac:dyDescent="0.35">
      <c r="A15" s="79"/>
      <c r="B15" s="83"/>
      <c r="C15" s="84"/>
      <c r="D15" s="72"/>
      <c r="E15" s="74"/>
      <c r="F15" s="8"/>
      <c r="G15" s="9"/>
    </row>
    <row r="16" spans="1:7" ht="15.75" customHeight="1" thickBot="1" x14ac:dyDescent="0.35">
      <c r="A16" s="79"/>
      <c r="B16" s="83"/>
      <c r="C16" s="84"/>
      <c r="D16" s="72" t="s">
        <v>40</v>
      </c>
      <c r="E16" s="73"/>
      <c r="F16" s="74"/>
      <c r="G16" s="8"/>
    </row>
    <row r="17" spans="1:8" ht="15.75" customHeight="1" thickBot="1" x14ac:dyDescent="0.35">
      <c r="A17" s="79"/>
      <c r="B17" s="83"/>
      <c r="C17" s="84"/>
      <c r="D17" s="72" t="s">
        <v>70</v>
      </c>
      <c r="E17" s="74"/>
      <c r="F17" s="8" t="s">
        <v>41</v>
      </c>
      <c r="G17" s="9"/>
    </row>
    <row r="18" spans="1:8" ht="15.75" customHeight="1" thickBot="1" x14ac:dyDescent="0.35">
      <c r="A18" s="79"/>
      <c r="B18" s="83"/>
      <c r="C18" s="84"/>
      <c r="D18" s="72" t="s">
        <v>32</v>
      </c>
      <c r="E18" s="74"/>
      <c r="F18" s="8" t="s">
        <v>42</v>
      </c>
      <c r="G18" s="9"/>
    </row>
    <row r="19" spans="1:8" ht="15.75" customHeight="1" thickBot="1" x14ac:dyDescent="0.35">
      <c r="A19" s="79"/>
      <c r="B19" s="83"/>
      <c r="C19" s="84"/>
      <c r="D19" s="72" t="s">
        <v>34</v>
      </c>
      <c r="E19" s="74"/>
      <c r="F19" s="8" t="s">
        <v>43</v>
      </c>
      <c r="G19" s="9"/>
    </row>
    <row r="20" spans="1:8" ht="15" thickBot="1" x14ac:dyDescent="0.35">
      <c r="A20" s="79"/>
      <c r="B20" s="85"/>
      <c r="C20" s="86"/>
      <c r="D20" s="72"/>
      <c r="E20" s="74"/>
      <c r="F20" s="8"/>
      <c r="G20" s="9"/>
    </row>
    <row r="21" spans="1:8" ht="15.75" customHeight="1" thickBot="1" x14ac:dyDescent="0.35">
      <c r="A21" s="79"/>
      <c r="B21" s="81" t="s">
        <v>44</v>
      </c>
      <c r="C21" s="82"/>
      <c r="D21" s="72" t="s">
        <v>45</v>
      </c>
      <c r="E21" s="73"/>
      <c r="F21" s="74"/>
      <c r="G21" s="9"/>
    </row>
    <row r="22" spans="1:8" ht="15.75" customHeight="1" thickBot="1" x14ac:dyDescent="0.35">
      <c r="A22" s="79"/>
      <c r="B22" s="83"/>
      <c r="C22" s="84"/>
      <c r="D22" s="72" t="s">
        <v>46</v>
      </c>
      <c r="E22" s="74"/>
      <c r="F22" s="8" t="s">
        <v>47</v>
      </c>
      <c r="G22" s="9"/>
    </row>
    <row r="23" spans="1:8" ht="15.75" customHeight="1" thickBot="1" x14ac:dyDescent="0.35">
      <c r="A23" s="79"/>
      <c r="B23" s="83"/>
      <c r="C23" s="84"/>
      <c r="D23" s="72" t="s">
        <v>71</v>
      </c>
      <c r="E23" s="74"/>
      <c r="F23" s="8" t="s">
        <v>48</v>
      </c>
      <c r="G23" s="9"/>
    </row>
    <row r="24" spans="1:8" ht="15.75" customHeight="1" thickBot="1" x14ac:dyDescent="0.35">
      <c r="A24" s="80"/>
      <c r="B24" s="85"/>
      <c r="C24" s="86"/>
      <c r="D24" s="72" t="s">
        <v>49</v>
      </c>
      <c r="E24" s="74"/>
      <c r="F24" s="8" t="s">
        <v>50</v>
      </c>
      <c r="G24" s="9"/>
    </row>
    <row r="25" spans="1:8" ht="41.25" customHeight="1" thickBot="1" x14ac:dyDescent="0.35">
      <c r="A25" s="78" t="s">
        <v>51</v>
      </c>
      <c r="B25" s="72" t="s">
        <v>72</v>
      </c>
      <c r="C25" s="73"/>
      <c r="D25" s="73"/>
      <c r="E25" s="74"/>
      <c r="F25" s="8" t="s">
        <v>52</v>
      </c>
      <c r="G25" s="9">
        <v>45</v>
      </c>
      <c r="H25" s="40" t="s">
        <v>139</v>
      </c>
    </row>
    <row r="26" spans="1:8" ht="21" customHeight="1" thickBot="1" x14ac:dyDescent="0.35">
      <c r="A26" s="79"/>
      <c r="B26" s="72" t="s">
        <v>73</v>
      </c>
      <c r="C26" s="73"/>
      <c r="D26" s="73"/>
      <c r="E26" s="74"/>
      <c r="F26" s="8" t="s">
        <v>53</v>
      </c>
      <c r="G26" s="9">
        <v>0.42</v>
      </c>
      <c r="H26" s="40" t="s">
        <v>146</v>
      </c>
    </row>
    <row r="27" spans="1:8" ht="15.75" customHeight="1" thickBot="1" x14ac:dyDescent="0.35">
      <c r="A27" s="79"/>
      <c r="B27" s="72" t="s">
        <v>74</v>
      </c>
      <c r="C27" s="73"/>
      <c r="D27" s="73"/>
      <c r="E27" s="74"/>
      <c r="F27" s="8" t="s">
        <v>75</v>
      </c>
      <c r="G27" s="9">
        <f>G25*G26</f>
        <v>18.899999999999999</v>
      </c>
    </row>
    <row r="28" spans="1:8" ht="15.75" customHeight="1" thickBot="1" x14ac:dyDescent="0.35">
      <c r="A28" s="79"/>
      <c r="B28" s="72" t="s">
        <v>76</v>
      </c>
      <c r="C28" s="73"/>
      <c r="D28" s="73"/>
      <c r="E28" s="74"/>
      <c r="F28" s="8" t="s">
        <v>54</v>
      </c>
      <c r="G28" s="9"/>
    </row>
    <row r="29" spans="1:8" ht="15.75" customHeight="1" thickBot="1" x14ac:dyDescent="0.35">
      <c r="A29" s="79"/>
      <c r="B29" s="72" t="s">
        <v>77</v>
      </c>
      <c r="C29" s="73"/>
      <c r="D29" s="73"/>
      <c r="E29" s="74"/>
      <c r="F29" s="8" t="s">
        <v>55</v>
      </c>
      <c r="G29" s="9"/>
    </row>
    <row r="30" spans="1:8" ht="15.75" customHeight="1" thickBot="1" x14ac:dyDescent="0.35">
      <c r="A30" s="79"/>
      <c r="B30" s="72" t="s">
        <v>78</v>
      </c>
      <c r="C30" s="73"/>
      <c r="D30" s="73"/>
      <c r="E30" s="74"/>
      <c r="F30" s="8" t="s">
        <v>79</v>
      </c>
      <c r="G30" s="9"/>
    </row>
    <row r="31" spans="1:8" ht="15.75" customHeight="1" thickBot="1" x14ac:dyDescent="0.35">
      <c r="A31" s="79"/>
      <c r="B31" s="72" t="s">
        <v>80</v>
      </c>
      <c r="C31" s="73"/>
      <c r="D31" s="73"/>
      <c r="E31" s="74"/>
      <c r="F31" s="8" t="s">
        <v>81</v>
      </c>
      <c r="G31" s="9"/>
    </row>
    <row r="32" spans="1:8" ht="15.75" customHeight="1" thickBot="1" x14ac:dyDescent="0.35">
      <c r="A32" s="79"/>
      <c r="B32" s="72" t="s">
        <v>82</v>
      </c>
      <c r="C32" s="73"/>
      <c r="D32" s="73"/>
      <c r="E32" s="74"/>
      <c r="F32" s="8" t="s">
        <v>83</v>
      </c>
      <c r="G32" s="9"/>
    </row>
    <row r="33" spans="1:7" ht="15.75" customHeight="1" thickBot="1" x14ac:dyDescent="0.35">
      <c r="A33" s="80"/>
      <c r="B33" s="72" t="s">
        <v>84</v>
      </c>
      <c r="C33" s="73"/>
      <c r="D33" s="73"/>
      <c r="E33" s="74"/>
      <c r="F33" s="8" t="s">
        <v>85</v>
      </c>
      <c r="G33" s="9"/>
    </row>
    <row r="34" spans="1:7" ht="30.75" customHeight="1" thickBot="1" x14ac:dyDescent="0.35">
      <c r="A34" s="72" t="s">
        <v>86</v>
      </c>
      <c r="B34" s="73"/>
      <c r="C34" s="73"/>
      <c r="D34" s="73"/>
      <c r="E34" s="74"/>
      <c r="F34" s="32" t="s">
        <v>87</v>
      </c>
      <c r="G34" s="9">
        <f>G9+G14+G19+G24+G27+G30+G33</f>
        <v>18.899999999999999</v>
      </c>
    </row>
    <row r="35" spans="1:7" ht="15" thickBot="1" x14ac:dyDescent="0.35">
      <c r="A35" s="75" t="s">
        <v>0</v>
      </c>
      <c r="B35" s="76"/>
      <c r="C35" s="76"/>
      <c r="D35" s="76"/>
      <c r="E35" s="76"/>
      <c r="F35" s="76"/>
      <c r="G35" s="77"/>
    </row>
    <row r="36" spans="1:7" ht="15.75" customHeight="1" thickBot="1" x14ac:dyDescent="0.35">
      <c r="A36" s="78" t="s">
        <v>28</v>
      </c>
      <c r="B36" s="81" t="s">
        <v>29</v>
      </c>
      <c r="C36" s="82"/>
      <c r="D36" s="72" t="s">
        <v>30</v>
      </c>
      <c r="E36" s="73"/>
      <c r="F36" s="74"/>
      <c r="G36" s="8"/>
    </row>
    <row r="37" spans="1:7" ht="15.75" customHeight="1" thickBot="1" x14ac:dyDescent="0.35">
      <c r="A37" s="79"/>
      <c r="B37" s="83"/>
      <c r="C37" s="84"/>
      <c r="D37" s="72" t="s">
        <v>70</v>
      </c>
      <c r="E37" s="74"/>
      <c r="F37" s="8" t="s">
        <v>31</v>
      </c>
      <c r="G37" s="9"/>
    </row>
    <row r="38" spans="1:7" ht="15.75" customHeight="1" thickBot="1" x14ac:dyDescent="0.35">
      <c r="A38" s="79"/>
      <c r="B38" s="83"/>
      <c r="C38" s="84"/>
      <c r="D38" s="72" t="s">
        <v>32</v>
      </c>
      <c r="E38" s="74"/>
      <c r="F38" s="8" t="s">
        <v>33</v>
      </c>
      <c r="G38" s="9"/>
    </row>
    <row r="39" spans="1:7" ht="15.75" customHeight="1" thickBot="1" x14ac:dyDescent="0.35">
      <c r="A39" s="79"/>
      <c r="B39" s="83"/>
      <c r="C39" s="84"/>
      <c r="D39" s="72" t="s">
        <v>34</v>
      </c>
      <c r="E39" s="74"/>
      <c r="F39" s="8" t="s">
        <v>35</v>
      </c>
      <c r="G39" s="9"/>
    </row>
    <row r="40" spans="1:7" ht="15" thickBot="1" x14ac:dyDescent="0.35">
      <c r="A40" s="79"/>
      <c r="B40" s="83"/>
      <c r="C40" s="84"/>
      <c r="D40" s="72"/>
      <c r="E40" s="74"/>
      <c r="F40" s="8"/>
      <c r="G40" s="9"/>
    </row>
    <row r="41" spans="1:7" ht="15.75" customHeight="1" thickBot="1" x14ac:dyDescent="0.35">
      <c r="A41" s="79"/>
      <c r="B41" s="83"/>
      <c r="C41" s="84"/>
      <c r="D41" s="72" t="s">
        <v>36</v>
      </c>
      <c r="E41" s="73"/>
      <c r="F41" s="74"/>
      <c r="G41" s="8"/>
    </row>
    <row r="42" spans="1:7" ht="15.75" customHeight="1" thickBot="1" x14ac:dyDescent="0.35">
      <c r="A42" s="79"/>
      <c r="B42" s="83"/>
      <c r="C42" s="84"/>
      <c r="D42" s="72" t="s">
        <v>70</v>
      </c>
      <c r="E42" s="74"/>
      <c r="F42" s="8" t="s">
        <v>37</v>
      </c>
      <c r="G42" s="9"/>
    </row>
    <row r="43" spans="1:7" ht="15.75" customHeight="1" thickBot="1" x14ac:dyDescent="0.35">
      <c r="A43" s="79"/>
      <c r="B43" s="83"/>
      <c r="C43" s="84"/>
      <c r="D43" s="72" t="s">
        <v>32</v>
      </c>
      <c r="E43" s="74"/>
      <c r="F43" s="8" t="s">
        <v>38</v>
      </c>
      <c r="G43" s="9"/>
    </row>
    <row r="44" spans="1:7" ht="15.75" customHeight="1" thickBot="1" x14ac:dyDescent="0.35">
      <c r="A44" s="79"/>
      <c r="B44" s="83"/>
      <c r="C44" s="84"/>
      <c r="D44" s="72" t="s">
        <v>34</v>
      </c>
      <c r="E44" s="74"/>
      <c r="F44" s="8" t="s">
        <v>39</v>
      </c>
      <c r="G44" s="9"/>
    </row>
    <row r="45" spans="1:7" ht="15" thickBot="1" x14ac:dyDescent="0.35">
      <c r="A45" s="79"/>
      <c r="B45" s="83"/>
      <c r="C45" s="84"/>
      <c r="D45" s="72"/>
      <c r="E45" s="74"/>
      <c r="F45" s="8"/>
      <c r="G45" s="9"/>
    </row>
    <row r="46" spans="1:7" ht="15.75" customHeight="1" thickBot="1" x14ac:dyDescent="0.35">
      <c r="A46" s="79"/>
      <c r="B46" s="83"/>
      <c r="C46" s="84"/>
      <c r="D46" s="72" t="s">
        <v>40</v>
      </c>
      <c r="E46" s="73"/>
      <c r="F46" s="74"/>
      <c r="G46" s="8"/>
    </row>
    <row r="47" spans="1:7" ht="15.75" customHeight="1" thickBot="1" x14ac:dyDescent="0.35">
      <c r="A47" s="79"/>
      <c r="B47" s="83"/>
      <c r="C47" s="84"/>
      <c r="D47" s="72" t="s">
        <v>70</v>
      </c>
      <c r="E47" s="74"/>
      <c r="F47" s="8" t="s">
        <v>41</v>
      </c>
      <c r="G47" s="9"/>
    </row>
    <row r="48" spans="1:7" ht="15.75" customHeight="1" thickBot="1" x14ac:dyDescent="0.35">
      <c r="A48" s="79"/>
      <c r="B48" s="83"/>
      <c r="C48" s="84"/>
      <c r="D48" s="72" t="s">
        <v>32</v>
      </c>
      <c r="E48" s="74"/>
      <c r="F48" s="8" t="s">
        <v>42</v>
      </c>
      <c r="G48" s="9"/>
    </row>
    <row r="49" spans="1:8" ht="15.75" customHeight="1" thickBot="1" x14ac:dyDescent="0.35">
      <c r="A49" s="79"/>
      <c r="B49" s="83"/>
      <c r="C49" s="84"/>
      <c r="D49" s="72" t="s">
        <v>34</v>
      </c>
      <c r="E49" s="74"/>
      <c r="F49" s="8" t="s">
        <v>43</v>
      </c>
      <c r="G49" s="9"/>
    </row>
    <row r="50" spans="1:8" ht="15" thickBot="1" x14ac:dyDescent="0.35">
      <c r="A50" s="79"/>
      <c r="B50" s="85"/>
      <c r="C50" s="86"/>
      <c r="D50" s="72"/>
      <c r="E50" s="74"/>
      <c r="F50" s="8"/>
      <c r="G50" s="9"/>
    </row>
    <row r="51" spans="1:8" ht="15.75" customHeight="1" thickBot="1" x14ac:dyDescent="0.35">
      <c r="A51" s="79"/>
      <c r="B51" s="81" t="s">
        <v>44</v>
      </c>
      <c r="C51" s="82"/>
      <c r="D51" s="72" t="s">
        <v>45</v>
      </c>
      <c r="E51" s="73"/>
      <c r="F51" s="74"/>
      <c r="G51" s="9"/>
    </row>
    <row r="52" spans="1:8" ht="15.75" customHeight="1" thickBot="1" x14ac:dyDescent="0.35">
      <c r="A52" s="79"/>
      <c r="B52" s="83"/>
      <c r="C52" s="84"/>
      <c r="D52" s="72" t="s">
        <v>46</v>
      </c>
      <c r="E52" s="74"/>
      <c r="F52" s="8" t="s">
        <v>47</v>
      </c>
      <c r="G52" s="9"/>
    </row>
    <row r="53" spans="1:8" ht="15.75" customHeight="1" thickBot="1" x14ac:dyDescent="0.35">
      <c r="A53" s="79"/>
      <c r="B53" s="83"/>
      <c r="C53" s="84"/>
      <c r="D53" s="72" t="s">
        <v>71</v>
      </c>
      <c r="E53" s="74"/>
      <c r="F53" s="8" t="s">
        <v>48</v>
      </c>
      <c r="G53" s="9"/>
    </row>
    <row r="54" spans="1:8" ht="15.75" customHeight="1" thickBot="1" x14ac:dyDescent="0.35">
      <c r="A54" s="80"/>
      <c r="B54" s="85"/>
      <c r="C54" s="86"/>
      <c r="D54" s="72" t="s">
        <v>49</v>
      </c>
      <c r="E54" s="74"/>
      <c r="F54" s="8" t="s">
        <v>50</v>
      </c>
      <c r="G54" s="9"/>
    </row>
    <row r="55" spans="1:8" ht="31.8" thickBot="1" x14ac:dyDescent="0.35">
      <c r="A55" s="69" t="s">
        <v>51</v>
      </c>
      <c r="B55" s="72" t="s">
        <v>72</v>
      </c>
      <c r="C55" s="73"/>
      <c r="D55" s="73"/>
      <c r="E55" s="74"/>
      <c r="F55" s="8" t="s">
        <v>52</v>
      </c>
      <c r="G55" s="9">
        <v>0</v>
      </c>
      <c r="H55" s="40" t="s">
        <v>140</v>
      </c>
    </row>
    <row r="56" spans="1:8" ht="15.75" customHeight="1" thickBot="1" x14ac:dyDescent="0.35">
      <c r="A56" s="70"/>
      <c r="B56" s="72" t="s">
        <v>73</v>
      </c>
      <c r="C56" s="73"/>
      <c r="D56" s="73"/>
      <c r="E56" s="74"/>
      <c r="F56" s="8" t="s">
        <v>53</v>
      </c>
      <c r="G56" s="9">
        <v>0</v>
      </c>
    </row>
    <row r="57" spans="1:8" ht="15.75" customHeight="1" thickBot="1" x14ac:dyDescent="0.35">
      <c r="A57" s="70"/>
      <c r="B57" s="72" t="s">
        <v>88</v>
      </c>
      <c r="C57" s="73"/>
      <c r="D57" s="73"/>
      <c r="E57" s="74"/>
      <c r="F57" s="8" t="s">
        <v>75</v>
      </c>
      <c r="G57" s="9">
        <f>G55*G56</f>
        <v>0</v>
      </c>
    </row>
    <row r="58" spans="1:8" ht="15.75" customHeight="1" thickBot="1" x14ac:dyDescent="0.35">
      <c r="A58" s="70"/>
      <c r="B58" s="72" t="s">
        <v>76</v>
      </c>
      <c r="C58" s="73"/>
      <c r="D58" s="73"/>
      <c r="E58" s="74"/>
      <c r="F58" s="8" t="s">
        <v>54</v>
      </c>
      <c r="G58" s="9"/>
    </row>
    <row r="59" spans="1:8" ht="15.75" customHeight="1" thickBot="1" x14ac:dyDescent="0.35">
      <c r="A59" s="70"/>
      <c r="B59" s="72" t="s">
        <v>77</v>
      </c>
      <c r="C59" s="73"/>
      <c r="D59" s="73"/>
      <c r="E59" s="74"/>
      <c r="F59" s="8" t="s">
        <v>55</v>
      </c>
      <c r="G59" s="9"/>
    </row>
    <row r="60" spans="1:8" ht="15.75" customHeight="1" thickBot="1" x14ac:dyDescent="0.35">
      <c r="A60" s="70"/>
      <c r="B60" s="72" t="s">
        <v>78</v>
      </c>
      <c r="C60" s="73"/>
      <c r="D60" s="73"/>
      <c r="E60" s="74"/>
      <c r="F60" s="8" t="s">
        <v>79</v>
      </c>
      <c r="G60" s="9"/>
    </row>
    <row r="61" spans="1:8" ht="15.75" customHeight="1" thickBot="1" x14ac:dyDescent="0.35">
      <c r="A61" s="70"/>
      <c r="B61" s="72" t="s">
        <v>80</v>
      </c>
      <c r="C61" s="73"/>
      <c r="D61" s="73"/>
      <c r="E61" s="74"/>
      <c r="F61" s="8" t="s">
        <v>81</v>
      </c>
      <c r="G61" s="9"/>
    </row>
    <row r="62" spans="1:8" ht="15.75" customHeight="1" thickBot="1" x14ac:dyDescent="0.35">
      <c r="A62" s="70"/>
      <c r="B62" s="72" t="s">
        <v>82</v>
      </c>
      <c r="C62" s="73"/>
      <c r="D62" s="73"/>
      <c r="E62" s="74"/>
      <c r="F62" s="8" t="s">
        <v>83</v>
      </c>
      <c r="G62" s="9"/>
    </row>
    <row r="63" spans="1:8" ht="15.75" customHeight="1" thickBot="1" x14ac:dyDescent="0.35">
      <c r="A63" s="71"/>
      <c r="B63" s="72" t="s">
        <v>84</v>
      </c>
      <c r="C63" s="73"/>
      <c r="D63" s="73"/>
      <c r="E63" s="74"/>
      <c r="F63" s="8" t="s">
        <v>85</v>
      </c>
      <c r="G63" s="9"/>
    </row>
    <row r="64" spans="1:8" ht="30.75" customHeight="1" thickBot="1" x14ac:dyDescent="0.35">
      <c r="A64" s="72" t="s">
        <v>86</v>
      </c>
      <c r="B64" s="73"/>
      <c r="C64" s="73"/>
      <c r="D64" s="73"/>
      <c r="E64" s="74"/>
      <c r="F64" s="32" t="s">
        <v>89</v>
      </c>
      <c r="G64" s="9">
        <f>G39+G44+G49+G54+G57+G60+G63</f>
        <v>0</v>
      </c>
    </row>
    <row r="65" spans="1:7" ht="15" thickBot="1" x14ac:dyDescent="0.35">
      <c r="A65" s="75" t="s">
        <v>56</v>
      </c>
      <c r="B65" s="76"/>
      <c r="C65" s="76"/>
      <c r="D65" s="76"/>
      <c r="E65" s="76"/>
      <c r="F65" s="76"/>
      <c r="G65" s="77"/>
    </row>
    <row r="66" spans="1:7" ht="15.75" customHeight="1" thickBot="1" x14ac:dyDescent="0.35">
      <c r="A66" s="72" t="s">
        <v>57</v>
      </c>
      <c r="B66" s="73"/>
      <c r="C66" s="73"/>
      <c r="D66" s="73"/>
      <c r="E66" s="74"/>
      <c r="F66" s="32" t="s">
        <v>58</v>
      </c>
      <c r="G66" s="9">
        <f>G34</f>
        <v>18.899999999999999</v>
      </c>
    </row>
    <row r="67" spans="1:7" ht="15.75" customHeight="1" thickBot="1" x14ac:dyDescent="0.35">
      <c r="A67" s="72" t="s">
        <v>59</v>
      </c>
      <c r="B67" s="73"/>
      <c r="C67" s="73"/>
      <c r="D67" s="73"/>
      <c r="E67" s="74"/>
      <c r="F67" s="8" t="s">
        <v>60</v>
      </c>
      <c r="G67" s="9">
        <f>G64</f>
        <v>0</v>
      </c>
    </row>
    <row r="68" spans="1:7" ht="15.75" customHeight="1" thickBot="1" x14ac:dyDescent="0.35">
      <c r="A68" s="72" t="s">
        <v>61</v>
      </c>
      <c r="B68" s="73"/>
      <c r="C68" s="73"/>
      <c r="D68" s="73"/>
      <c r="E68" s="74"/>
      <c r="F68" s="8" t="s">
        <v>62</v>
      </c>
      <c r="G68" s="9">
        <f>G66-G67</f>
        <v>18.899999999999999</v>
      </c>
    </row>
    <row r="69" spans="1:7" ht="15" thickBot="1" x14ac:dyDescent="0.35">
      <c r="A69" s="88" t="s">
        <v>63</v>
      </c>
      <c r="B69" s="89"/>
      <c r="C69" s="89"/>
      <c r="D69" s="89"/>
      <c r="E69" s="90"/>
      <c r="F69" s="8" t="s">
        <v>64</v>
      </c>
      <c r="G69" s="9">
        <v>20</v>
      </c>
    </row>
    <row r="70" spans="1:7" ht="16.8" thickBot="1" x14ac:dyDescent="0.35">
      <c r="A70" s="75" t="s">
        <v>65</v>
      </c>
      <c r="B70" s="77"/>
      <c r="C70" s="75"/>
      <c r="D70" s="77"/>
      <c r="E70" s="11"/>
      <c r="F70" s="8" t="s">
        <v>66</v>
      </c>
      <c r="G70" s="9">
        <f>G68*G69</f>
        <v>378</v>
      </c>
    </row>
  </sheetData>
  <mergeCells count="76">
    <mergeCell ref="D17:E17"/>
    <mergeCell ref="D18:E18"/>
    <mergeCell ref="D19:E19"/>
    <mergeCell ref="B36:C50"/>
    <mergeCell ref="D36:F36"/>
    <mergeCell ref="D37:E37"/>
    <mergeCell ref="D38:E38"/>
    <mergeCell ref="D39:E39"/>
    <mergeCell ref="D40:E40"/>
    <mergeCell ref="D41:F41"/>
    <mergeCell ref="D42:E42"/>
    <mergeCell ref="D43:E43"/>
    <mergeCell ref="D44:E44"/>
    <mergeCell ref="D45:E45"/>
    <mergeCell ref="D46:F46"/>
    <mergeCell ref="D50:E50"/>
    <mergeCell ref="A34:E34"/>
    <mergeCell ref="A35:G35"/>
    <mergeCell ref="A36:A54"/>
    <mergeCell ref="D22:E22"/>
    <mergeCell ref="D23:E23"/>
    <mergeCell ref="D24:E24"/>
    <mergeCell ref="B29:E29"/>
    <mergeCell ref="B30:E30"/>
    <mergeCell ref="B31:E31"/>
    <mergeCell ref="B32:E32"/>
    <mergeCell ref="B33:E33"/>
    <mergeCell ref="B51:C54"/>
    <mergeCell ref="D51:F51"/>
    <mergeCell ref="A67:E67"/>
    <mergeCell ref="A68:E68"/>
    <mergeCell ref="A69:E69"/>
    <mergeCell ref="A70:B70"/>
    <mergeCell ref="C70:D70"/>
    <mergeCell ref="D21:F21"/>
    <mergeCell ref="B2:F2"/>
    <mergeCell ref="A64:E64"/>
    <mergeCell ref="A65:G65"/>
    <mergeCell ref="A66:E66"/>
    <mergeCell ref="D47:E47"/>
    <mergeCell ref="D48:E48"/>
    <mergeCell ref="D49:E49"/>
    <mergeCell ref="D52:E52"/>
    <mergeCell ref="D53:E53"/>
    <mergeCell ref="D54:E54"/>
    <mergeCell ref="A25:A33"/>
    <mergeCell ref="B25:E25"/>
    <mergeCell ref="B26:E26"/>
    <mergeCell ref="B27:E27"/>
    <mergeCell ref="B28:E28"/>
    <mergeCell ref="A5:G5"/>
    <mergeCell ref="A6:A24"/>
    <mergeCell ref="B6:C20"/>
    <mergeCell ref="D6:F6"/>
    <mergeCell ref="D7:E7"/>
    <mergeCell ref="D8:E8"/>
    <mergeCell ref="D9:E9"/>
    <mergeCell ref="D10:E10"/>
    <mergeCell ref="D11:F11"/>
    <mergeCell ref="D12:E12"/>
    <mergeCell ref="D13:E13"/>
    <mergeCell ref="D14:E14"/>
    <mergeCell ref="D15:E15"/>
    <mergeCell ref="D16:F16"/>
    <mergeCell ref="D20:E20"/>
    <mergeCell ref="B21:C24"/>
    <mergeCell ref="A55:A63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0"/>
  <sheetViews>
    <sheetView workbookViewId="0">
      <selection sqref="A1:XFD1048576"/>
    </sheetView>
  </sheetViews>
  <sheetFormatPr defaultRowHeight="14.4" x14ac:dyDescent="0.3"/>
  <cols>
    <col min="1" max="1" width="17.6640625" customWidth="1"/>
    <col min="2" max="2" width="33.6640625" customWidth="1"/>
    <col min="3" max="3" width="14.5546875" customWidth="1"/>
    <col min="5" max="5" width="17.44140625" customWidth="1"/>
    <col min="6" max="6" width="21" customWidth="1"/>
    <col min="7" max="7" width="17.109375" customWidth="1"/>
    <col min="9" max="9" width="42.5546875" customWidth="1"/>
    <col min="10" max="10" width="10.88671875" customWidth="1"/>
    <col min="11" max="11" width="49" customWidth="1"/>
    <col min="12" max="12" width="9.109375" customWidth="1"/>
  </cols>
  <sheetData>
    <row r="2" spans="1:16" ht="20.399999999999999" x14ac:dyDescent="0.35">
      <c r="A2" s="33" t="s">
        <v>142</v>
      </c>
      <c r="B2" s="33" t="s">
        <v>157</v>
      </c>
    </row>
    <row r="3" spans="1:16" x14ac:dyDescent="0.3">
      <c r="A3" s="12"/>
      <c r="O3" s="1"/>
    </row>
    <row r="4" spans="1:16" ht="15" thickBot="1" x14ac:dyDescent="0.35"/>
    <row r="5" spans="1:16" ht="15" thickBot="1" x14ac:dyDescent="0.35">
      <c r="A5" s="75" t="s">
        <v>69</v>
      </c>
      <c r="B5" s="76"/>
      <c r="C5" s="76"/>
      <c r="D5" s="76"/>
      <c r="E5" s="76"/>
      <c r="F5" s="76"/>
      <c r="G5" s="77"/>
    </row>
    <row r="6" spans="1:16" ht="15" thickBot="1" x14ac:dyDescent="0.35">
      <c r="A6" s="78" t="s">
        <v>28</v>
      </c>
      <c r="B6" s="81" t="s">
        <v>29</v>
      </c>
      <c r="C6" s="82"/>
      <c r="D6" s="72" t="s">
        <v>30</v>
      </c>
      <c r="E6" s="73"/>
      <c r="F6" s="74"/>
      <c r="G6" s="36" t="s">
        <v>141</v>
      </c>
    </row>
    <row r="7" spans="1:16" ht="15" thickBot="1" x14ac:dyDescent="0.35">
      <c r="A7" s="79"/>
      <c r="B7" s="83"/>
      <c r="C7" s="84"/>
      <c r="D7" s="72" t="s">
        <v>70</v>
      </c>
      <c r="E7" s="74"/>
      <c r="F7" s="8" t="s">
        <v>31</v>
      </c>
      <c r="G7" s="9">
        <v>108</v>
      </c>
      <c r="H7" s="45" t="s">
        <v>150</v>
      </c>
      <c r="I7" s="44"/>
      <c r="J7" s="44"/>
      <c r="K7" s="44"/>
      <c r="L7" s="44"/>
      <c r="M7" s="44"/>
      <c r="N7" s="44"/>
      <c r="O7" s="44"/>
      <c r="P7" s="44"/>
    </row>
    <row r="8" spans="1:16" ht="15" thickBot="1" x14ac:dyDescent="0.35">
      <c r="A8" s="79"/>
      <c r="B8" s="83"/>
      <c r="C8" s="84"/>
      <c r="D8" s="72" t="s">
        <v>32</v>
      </c>
      <c r="E8" s="74"/>
      <c r="F8" s="8" t="s">
        <v>33</v>
      </c>
      <c r="G8" s="9">
        <v>0.36</v>
      </c>
      <c r="H8" s="35" t="s">
        <v>146</v>
      </c>
    </row>
    <row r="9" spans="1:16" ht="31.8" thickBot="1" x14ac:dyDescent="0.35">
      <c r="A9" s="79"/>
      <c r="B9" s="83"/>
      <c r="C9" s="84"/>
      <c r="D9" s="72" t="s">
        <v>34</v>
      </c>
      <c r="E9" s="74"/>
      <c r="F9" s="8" t="s">
        <v>35</v>
      </c>
      <c r="G9" s="9">
        <f>G7*G8</f>
        <v>38.879999999999995</v>
      </c>
      <c r="J9" s="58">
        <v>90</v>
      </c>
      <c r="K9" s="57" t="s">
        <v>152</v>
      </c>
    </row>
    <row r="10" spans="1:16" ht="93.75" customHeight="1" thickBot="1" x14ac:dyDescent="0.35">
      <c r="A10" s="79"/>
      <c r="B10" s="83"/>
      <c r="C10" s="84"/>
      <c r="D10" s="72"/>
      <c r="E10" s="74"/>
      <c r="F10" s="8"/>
      <c r="G10" s="9"/>
      <c r="J10" s="53">
        <v>1.2</v>
      </c>
      <c r="K10" s="56" t="s">
        <v>153</v>
      </c>
    </row>
    <row r="11" spans="1:16" ht="29.25" customHeight="1" thickBot="1" x14ac:dyDescent="0.35">
      <c r="A11" s="79"/>
      <c r="B11" s="83"/>
      <c r="C11" s="84"/>
      <c r="D11" s="72" t="s">
        <v>36</v>
      </c>
      <c r="E11" s="73"/>
      <c r="F11" s="74"/>
      <c r="G11" s="8"/>
      <c r="J11" s="59">
        <f>J9*J10</f>
        <v>108</v>
      </c>
      <c r="K11" s="60" t="s">
        <v>151</v>
      </c>
    </row>
    <row r="12" spans="1:16" ht="15" thickBot="1" x14ac:dyDescent="0.35">
      <c r="A12" s="79"/>
      <c r="B12" s="83"/>
      <c r="C12" s="84"/>
      <c r="D12" s="72" t="s">
        <v>70</v>
      </c>
      <c r="E12" s="74"/>
      <c r="F12" s="8" t="s">
        <v>37</v>
      </c>
      <c r="G12" s="9"/>
      <c r="K12" s="50"/>
    </row>
    <row r="13" spans="1:16" ht="15" thickBot="1" x14ac:dyDescent="0.35">
      <c r="A13" s="79"/>
      <c r="B13" s="83"/>
      <c r="C13" s="84"/>
      <c r="D13" s="72" t="s">
        <v>32</v>
      </c>
      <c r="E13" s="74"/>
      <c r="F13" s="8" t="s">
        <v>38</v>
      </c>
      <c r="G13" s="9"/>
      <c r="K13" s="47"/>
    </row>
    <row r="14" spans="1:16" ht="15" thickBot="1" x14ac:dyDescent="0.35">
      <c r="A14" s="79"/>
      <c r="B14" s="83"/>
      <c r="C14" s="84"/>
      <c r="D14" s="72" t="s">
        <v>34</v>
      </c>
      <c r="E14" s="74"/>
      <c r="F14" s="8" t="s">
        <v>39</v>
      </c>
      <c r="G14" s="9"/>
      <c r="K14" s="47"/>
    </row>
    <row r="15" spans="1:16" ht="15" thickBot="1" x14ac:dyDescent="0.35">
      <c r="A15" s="79"/>
      <c r="B15" s="83"/>
      <c r="C15" s="84"/>
      <c r="D15" s="72"/>
      <c r="E15" s="74"/>
      <c r="F15" s="8"/>
      <c r="G15" s="9"/>
      <c r="K15" s="47"/>
    </row>
    <row r="16" spans="1:16" ht="15" thickBot="1" x14ac:dyDescent="0.35">
      <c r="A16" s="79"/>
      <c r="B16" s="83"/>
      <c r="C16" s="84"/>
      <c r="D16" s="72" t="s">
        <v>40</v>
      </c>
      <c r="E16" s="73"/>
      <c r="F16" s="74"/>
      <c r="G16" s="8"/>
      <c r="K16" s="47"/>
      <c r="O16" s="1"/>
    </row>
    <row r="17" spans="1:11" ht="15" thickBot="1" x14ac:dyDescent="0.35">
      <c r="A17" s="79"/>
      <c r="B17" s="83"/>
      <c r="C17" s="84"/>
      <c r="D17" s="72" t="s">
        <v>70</v>
      </c>
      <c r="E17" s="74"/>
      <c r="F17" s="8" t="s">
        <v>41</v>
      </c>
      <c r="G17" s="9"/>
      <c r="K17" s="47"/>
    </row>
    <row r="18" spans="1:11" ht="15" thickBot="1" x14ac:dyDescent="0.35">
      <c r="A18" s="79"/>
      <c r="B18" s="83"/>
      <c r="C18" s="84"/>
      <c r="D18" s="72" t="s">
        <v>32</v>
      </c>
      <c r="E18" s="74"/>
      <c r="F18" s="8" t="s">
        <v>42</v>
      </c>
      <c r="G18" s="9"/>
      <c r="K18" s="47"/>
    </row>
    <row r="19" spans="1:11" ht="15" thickBot="1" x14ac:dyDescent="0.35">
      <c r="A19" s="79"/>
      <c r="B19" s="83"/>
      <c r="C19" s="84"/>
      <c r="D19" s="72" t="s">
        <v>34</v>
      </c>
      <c r="E19" s="74"/>
      <c r="F19" s="8" t="s">
        <v>43</v>
      </c>
      <c r="G19" s="9"/>
      <c r="K19" s="30"/>
    </row>
    <row r="20" spans="1:11" ht="15" thickBot="1" x14ac:dyDescent="0.35">
      <c r="A20" s="79"/>
      <c r="B20" s="85"/>
      <c r="C20" s="86"/>
      <c r="D20" s="72"/>
      <c r="E20" s="74"/>
      <c r="F20" s="8"/>
      <c r="G20" s="9"/>
      <c r="K20" s="30"/>
    </row>
    <row r="21" spans="1:11" ht="15" thickBot="1" x14ac:dyDescent="0.35">
      <c r="A21" s="79"/>
      <c r="B21" s="81" t="s">
        <v>44</v>
      </c>
      <c r="C21" s="82"/>
      <c r="D21" s="72" t="s">
        <v>45</v>
      </c>
      <c r="E21" s="73"/>
      <c r="F21" s="74"/>
      <c r="G21" s="9"/>
    </row>
    <row r="22" spans="1:11" ht="15" thickBot="1" x14ac:dyDescent="0.35">
      <c r="A22" s="79"/>
      <c r="B22" s="83"/>
      <c r="C22" s="84"/>
      <c r="D22" s="72" t="s">
        <v>46</v>
      </c>
      <c r="E22" s="74"/>
      <c r="F22" s="8" t="s">
        <v>47</v>
      </c>
      <c r="G22" s="9"/>
    </row>
    <row r="23" spans="1:11" ht="15" thickBot="1" x14ac:dyDescent="0.35">
      <c r="A23" s="79"/>
      <c r="B23" s="83"/>
      <c r="C23" s="84"/>
      <c r="D23" s="72" t="s">
        <v>71</v>
      </c>
      <c r="E23" s="74"/>
      <c r="F23" s="8" t="s">
        <v>48</v>
      </c>
      <c r="G23" s="9"/>
    </row>
    <row r="24" spans="1:11" ht="15" thickBot="1" x14ac:dyDescent="0.35">
      <c r="A24" s="80"/>
      <c r="B24" s="85"/>
      <c r="C24" s="86"/>
      <c r="D24" s="72" t="s">
        <v>49</v>
      </c>
      <c r="E24" s="74"/>
      <c r="F24" s="8" t="s">
        <v>50</v>
      </c>
      <c r="G24" s="9"/>
    </row>
    <row r="25" spans="1:11" ht="15" thickBot="1" x14ac:dyDescent="0.35">
      <c r="A25" s="78" t="s">
        <v>51</v>
      </c>
      <c r="B25" s="72" t="s">
        <v>72</v>
      </c>
      <c r="C25" s="73"/>
      <c r="D25" s="73"/>
      <c r="E25" s="74"/>
      <c r="F25" s="8" t="s">
        <v>52</v>
      </c>
      <c r="G25" s="9">
        <v>0</v>
      </c>
    </row>
    <row r="26" spans="1:11" ht="15" thickBot="1" x14ac:dyDescent="0.35">
      <c r="A26" s="79"/>
      <c r="B26" s="72" t="s">
        <v>73</v>
      </c>
      <c r="C26" s="73"/>
      <c r="D26" s="73"/>
      <c r="E26" s="74"/>
      <c r="F26" s="8" t="s">
        <v>53</v>
      </c>
      <c r="G26" s="9">
        <v>0</v>
      </c>
    </row>
    <row r="27" spans="1:11" ht="15" thickBot="1" x14ac:dyDescent="0.35">
      <c r="A27" s="79"/>
      <c r="B27" s="72" t="s">
        <v>74</v>
      </c>
      <c r="C27" s="73"/>
      <c r="D27" s="73"/>
      <c r="E27" s="74"/>
      <c r="F27" s="8" t="s">
        <v>75</v>
      </c>
      <c r="G27" s="9">
        <f>G25*G26</f>
        <v>0</v>
      </c>
    </row>
    <row r="28" spans="1:11" ht="16.2" thickBot="1" x14ac:dyDescent="0.35">
      <c r="A28" s="79"/>
      <c r="B28" s="72" t="s">
        <v>76</v>
      </c>
      <c r="C28" s="73"/>
      <c r="D28" s="73"/>
      <c r="E28" s="74"/>
      <c r="F28" s="8" t="s">
        <v>54</v>
      </c>
      <c r="G28" s="9">
        <v>0</v>
      </c>
      <c r="H28" s="34"/>
    </row>
    <row r="29" spans="1:11" ht="15" thickBot="1" x14ac:dyDescent="0.35">
      <c r="A29" s="79"/>
      <c r="B29" s="72" t="s">
        <v>77</v>
      </c>
      <c r="C29" s="73"/>
      <c r="D29" s="73"/>
      <c r="E29" s="74"/>
      <c r="F29" s="8" t="s">
        <v>55</v>
      </c>
      <c r="G29" s="9">
        <v>0</v>
      </c>
      <c r="H29" s="35"/>
    </row>
    <row r="30" spans="1:11" ht="15" thickBot="1" x14ac:dyDescent="0.35">
      <c r="A30" s="79"/>
      <c r="B30" s="72" t="s">
        <v>78</v>
      </c>
      <c r="C30" s="73"/>
      <c r="D30" s="73"/>
      <c r="E30" s="74"/>
      <c r="F30" s="8" t="s">
        <v>79</v>
      </c>
      <c r="G30" s="9">
        <f>G28*G29</f>
        <v>0</v>
      </c>
    </row>
    <row r="31" spans="1:11" ht="15" thickBot="1" x14ac:dyDescent="0.35">
      <c r="A31" s="79"/>
      <c r="B31" s="72" t="s">
        <v>80</v>
      </c>
      <c r="C31" s="73"/>
      <c r="D31" s="73"/>
      <c r="E31" s="74"/>
      <c r="F31" s="8" t="s">
        <v>81</v>
      </c>
      <c r="G31" s="9"/>
    </row>
    <row r="32" spans="1:11" ht="15" thickBot="1" x14ac:dyDescent="0.35">
      <c r="A32" s="79"/>
      <c r="B32" s="72" t="s">
        <v>82</v>
      </c>
      <c r="C32" s="73"/>
      <c r="D32" s="73"/>
      <c r="E32" s="74"/>
      <c r="F32" s="8" t="s">
        <v>83</v>
      </c>
      <c r="G32" s="9"/>
    </row>
    <row r="33" spans="1:7" ht="15" thickBot="1" x14ac:dyDescent="0.35">
      <c r="A33" s="80"/>
      <c r="B33" s="72" t="s">
        <v>84</v>
      </c>
      <c r="C33" s="73"/>
      <c r="D33" s="73"/>
      <c r="E33" s="74"/>
      <c r="F33" s="8" t="s">
        <v>85</v>
      </c>
      <c r="G33" s="9"/>
    </row>
    <row r="34" spans="1:7" ht="28.2" thickBot="1" x14ac:dyDescent="0.35">
      <c r="A34" s="72" t="s">
        <v>86</v>
      </c>
      <c r="B34" s="73"/>
      <c r="C34" s="73"/>
      <c r="D34" s="73"/>
      <c r="E34" s="74"/>
      <c r="F34" s="32" t="s">
        <v>87</v>
      </c>
      <c r="G34" s="9">
        <f>G9+G30</f>
        <v>38.879999999999995</v>
      </c>
    </row>
    <row r="35" spans="1:7" ht="15" thickBot="1" x14ac:dyDescent="0.35">
      <c r="A35" s="75" t="s">
        <v>0</v>
      </c>
      <c r="B35" s="76"/>
      <c r="C35" s="76"/>
      <c r="D35" s="76"/>
      <c r="E35" s="76"/>
      <c r="F35" s="76"/>
      <c r="G35" s="77"/>
    </row>
    <row r="36" spans="1:7" ht="15" thickBot="1" x14ac:dyDescent="0.35">
      <c r="A36" s="78" t="s">
        <v>28</v>
      </c>
      <c r="B36" s="81" t="s">
        <v>29</v>
      </c>
      <c r="C36" s="82"/>
      <c r="D36" s="72" t="s">
        <v>30</v>
      </c>
      <c r="E36" s="73"/>
      <c r="F36" s="74"/>
      <c r="G36" s="8"/>
    </row>
    <row r="37" spans="1:7" ht="15" thickBot="1" x14ac:dyDescent="0.35">
      <c r="A37" s="79"/>
      <c r="B37" s="83"/>
      <c r="C37" s="84"/>
      <c r="D37" s="72" t="s">
        <v>70</v>
      </c>
      <c r="E37" s="74"/>
      <c r="F37" s="8" t="s">
        <v>31</v>
      </c>
      <c r="G37" s="9"/>
    </row>
    <row r="38" spans="1:7" ht="15" thickBot="1" x14ac:dyDescent="0.35">
      <c r="A38" s="79"/>
      <c r="B38" s="83"/>
      <c r="C38" s="84"/>
      <c r="D38" s="72" t="s">
        <v>32</v>
      </c>
      <c r="E38" s="74"/>
      <c r="F38" s="8" t="s">
        <v>33</v>
      </c>
      <c r="G38" s="9"/>
    </row>
    <row r="39" spans="1:7" ht="15" thickBot="1" x14ac:dyDescent="0.35">
      <c r="A39" s="79"/>
      <c r="B39" s="83"/>
      <c r="C39" s="84"/>
      <c r="D39" s="72" t="s">
        <v>34</v>
      </c>
      <c r="E39" s="74"/>
      <c r="F39" s="8" t="s">
        <v>35</v>
      </c>
      <c r="G39" s="9"/>
    </row>
    <row r="40" spans="1:7" ht="15" thickBot="1" x14ac:dyDescent="0.35">
      <c r="A40" s="79"/>
      <c r="B40" s="83"/>
      <c r="C40" s="84"/>
      <c r="D40" s="72"/>
      <c r="E40" s="74"/>
      <c r="F40" s="8"/>
      <c r="G40" s="9"/>
    </row>
    <row r="41" spans="1:7" ht="15" thickBot="1" x14ac:dyDescent="0.35">
      <c r="A41" s="79"/>
      <c r="B41" s="83"/>
      <c r="C41" s="84"/>
      <c r="D41" s="72" t="s">
        <v>36</v>
      </c>
      <c r="E41" s="73"/>
      <c r="F41" s="74"/>
      <c r="G41" s="8"/>
    </row>
    <row r="42" spans="1:7" ht="15" thickBot="1" x14ac:dyDescent="0.35">
      <c r="A42" s="79"/>
      <c r="B42" s="83"/>
      <c r="C42" s="84"/>
      <c r="D42" s="72" t="s">
        <v>70</v>
      </c>
      <c r="E42" s="74"/>
      <c r="F42" s="8" t="s">
        <v>37</v>
      </c>
      <c r="G42" s="9"/>
    </row>
    <row r="43" spans="1:7" ht="15" thickBot="1" x14ac:dyDescent="0.35">
      <c r="A43" s="79"/>
      <c r="B43" s="83"/>
      <c r="C43" s="84"/>
      <c r="D43" s="72" t="s">
        <v>32</v>
      </c>
      <c r="E43" s="74"/>
      <c r="F43" s="8" t="s">
        <v>38</v>
      </c>
      <c r="G43" s="9"/>
    </row>
    <row r="44" spans="1:7" ht="15" thickBot="1" x14ac:dyDescent="0.35">
      <c r="A44" s="79"/>
      <c r="B44" s="83"/>
      <c r="C44" s="84"/>
      <c r="D44" s="72" t="s">
        <v>34</v>
      </c>
      <c r="E44" s="74"/>
      <c r="F44" s="8" t="s">
        <v>39</v>
      </c>
      <c r="G44" s="9"/>
    </row>
    <row r="45" spans="1:7" ht="15" thickBot="1" x14ac:dyDescent="0.35">
      <c r="A45" s="79"/>
      <c r="B45" s="83"/>
      <c r="C45" s="84"/>
      <c r="D45" s="72"/>
      <c r="E45" s="74"/>
      <c r="F45" s="8"/>
      <c r="G45" s="9"/>
    </row>
    <row r="46" spans="1:7" ht="15" thickBot="1" x14ac:dyDescent="0.35">
      <c r="A46" s="79"/>
      <c r="B46" s="83"/>
      <c r="C46" s="84"/>
      <c r="D46" s="72" t="s">
        <v>40</v>
      </c>
      <c r="E46" s="73"/>
      <c r="F46" s="74"/>
      <c r="G46" s="8"/>
    </row>
    <row r="47" spans="1:7" ht="15" thickBot="1" x14ac:dyDescent="0.35">
      <c r="A47" s="79"/>
      <c r="B47" s="83"/>
      <c r="C47" s="84"/>
      <c r="D47" s="72" t="s">
        <v>70</v>
      </c>
      <c r="E47" s="74"/>
      <c r="F47" s="8" t="s">
        <v>41</v>
      </c>
      <c r="G47" s="9"/>
    </row>
    <row r="48" spans="1:7" ht="15" thickBot="1" x14ac:dyDescent="0.35">
      <c r="A48" s="79"/>
      <c r="B48" s="83"/>
      <c r="C48" s="84"/>
      <c r="D48" s="72" t="s">
        <v>32</v>
      </c>
      <c r="E48" s="74"/>
      <c r="F48" s="8" t="s">
        <v>42</v>
      </c>
      <c r="G48" s="9"/>
    </row>
    <row r="49" spans="1:11" ht="15" thickBot="1" x14ac:dyDescent="0.35">
      <c r="A49" s="79"/>
      <c r="B49" s="83"/>
      <c r="C49" s="84"/>
      <c r="D49" s="72" t="s">
        <v>34</v>
      </c>
      <c r="E49" s="74"/>
      <c r="F49" s="8" t="s">
        <v>43</v>
      </c>
      <c r="G49" s="9"/>
    </row>
    <row r="50" spans="1:11" ht="15" thickBot="1" x14ac:dyDescent="0.35">
      <c r="A50" s="79"/>
      <c r="B50" s="85"/>
      <c r="C50" s="86"/>
      <c r="D50" s="72"/>
      <c r="E50" s="74"/>
      <c r="F50" s="8"/>
      <c r="G50" s="9"/>
    </row>
    <row r="51" spans="1:11" ht="15" thickBot="1" x14ac:dyDescent="0.35">
      <c r="A51" s="79"/>
      <c r="B51" s="81" t="s">
        <v>44</v>
      </c>
      <c r="C51" s="82"/>
      <c r="D51" s="72" t="s">
        <v>45</v>
      </c>
      <c r="E51" s="73"/>
      <c r="F51" s="74"/>
      <c r="G51" s="9"/>
    </row>
    <row r="52" spans="1:11" ht="15" thickBot="1" x14ac:dyDescent="0.35">
      <c r="A52" s="79"/>
      <c r="B52" s="83"/>
      <c r="C52" s="84"/>
      <c r="D52" s="72" t="s">
        <v>46</v>
      </c>
      <c r="E52" s="74"/>
      <c r="F52" s="8" t="s">
        <v>47</v>
      </c>
      <c r="G52" s="9"/>
    </row>
    <row r="53" spans="1:11" ht="15" thickBot="1" x14ac:dyDescent="0.35">
      <c r="A53" s="79"/>
      <c r="B53" s="83"/>
      <c r="C53" s="84"/>
      <c r="D53" s="72" t="s">
        <v>71</v>
      </c>
      <c r="E53" s="74"/>
      <c r="F53" s="8" t="s">
        <v>48</v>
      </c>
      <c r="G53" s="9"/>
    </row>
    <row r="54" spans="1:11" ht="15" thickBot="1" x14ac:dyDescent="0.35">
      <c r="A54" s="80"/>
      <c r="B54" s="85"/>
      <c r="C54" s="86"/>
      <c r="D54" s="72" t="s">
        <v>49</v>
      </c>
      <c r="E54" s="74"/>
      <c r="F54" s="8" t="s">
        <v>50</v>
      </c>
      <c r="G54" s="9"/>
    </row>
    <row r="55" spans="1:11" ht="30.75" customHeight="1" thickBot="1" x14ac:dyDescent="0.35">
      <c r="A55" s="69" t="s">
        <v>51</v>
      </c>
      <c r="B55" s="72" t="s">
        <v>72</v>
      </c>
      <c r="C55" s="73"/>
      <c r="D55" s="73"/>
      <c r="E55" s="74"/>
      <c r="F55" s="8" t="s">
        <v>52</v>
      </c>
      <c r="G55" s="9">
        <v>30</v>
      </c>
      <c r="H55" s="91" t="s">
        <v>154</v>
      </c>
      <c r="I55" s="92"/>
      <c r="J55" s="92"/>
      <c r="K55" s="92"/>
    </row>
    <row r="56" spans="1:11" ht="16.2" thickBot="1" x14ac:dyDescent="0.35">
      <c r="A56" s="70"/>
      <c r="B56" s="72" t="s">
        <v>73</v>
      </c>
      <c r="C56" s="73"/>
      <c r="D56" s="73"/>
      <c r="E56" s="74"/>
      <c r="F56" s="8" t="s">
        <v>53</v>
      </c>
      <c r="G56" s="9">
        <v>0.42</v>
      </c>
      <c r="H56" s="34" t="s">
        <v>155</v>
      </c>
    </row>
    <row r="57" spans="1:11" ht="15" thickBot="1" x14ac:dyDescent="0.35">
      <c r="A57" s="70"/>
      <c r="B57" s="72" t="s">
        <v>88</v>
      </c>
      <c r="C57" s="73"/>
      <c r="D57" s="73"/>
      <c r="E57" s="74"/>
      <c r="F57" s="8" t="s">
        <v>75</v>
      </c>
      <c r="G57" s="9">
        <f>G55*G56</f>
        <v>12.6</v>
      </c>
    </row>
    <row r="58" spans="1:11" ht="16.2" thickBot="1" x14ac:dyDescent="0.35">
      <c r="A58" s="70"/>
      <c r="B58" s="72" t="s">
        <v>76</v>
      </c>
      <c r="C58" s="73"/>
      <c r="D58" s="73"/>
      <c r="E58" s="74"/>
      <c r="F58" s="8" t="s">
        <v>54</v>
      </c>
      <c r="G58" s="9">
        <v>0</v>
      </c>
      <c r="H58" s="34"/>
    </row>
    <row r="59" spans="1:11" ht="15" thickBot="1" x14ac:dyDescent="0.35">
      <c r="A59" s="70"/>
      <c r="B59" s="72" t="s">
        <v>77</v>
      </c>
      <c r="C59" s="73"/>
      <c r="D59" s="73"/>
      <c r="E59" s="74"/>
      <c r="F59" s="8" t="s">
        <v>55</v>
      </c>
      <c r="G59" s="9">
        <v>0</v>
      </c>
      <c r="H59" s="35"/>
    </row>
    <row r="60" spans="1:11" ht="15" thickBot="1" x14ac:dyDescent="0.35">
      <c r="A60" s="70"/>
      <c r="B60" s="72" t="s">
        <v>78</v>
      </c>
      <c r="C60" s="73"/>
      <c r="D60" s="73"/>
      <c r="E60" s="74"/>
      <c r="F60" s="8" t="s">
        <v>79</v>
      </c>
      <c r="G60" s="9">
        <f>G58*G59</f>
        <v>0</v>
      </c>
    </row>
    <row r="61" spans="1:11" ht="15" thickBot="1" x14ac:dyDescent="0.35">
      <c r="A61" s="70"/>
      <c r="B61" s="72" t="s">
        <v>80</v>
      </c>
      <c r="C61" s="73"/>
      <c r="D61" s="73"/>
      <c r="E61" s="74"/>
      <c r="F61" s="8" t="s">
        <v>81</v>
      </c>
      <c r="G61" s="9"/>
    </row>
    <row r="62" spans="1:11" ht="15" thickBot="1" x14ac:dyDescent="0.35">
      <c r="A62" s="70"/>
      <c r="B62" s="72" t="s">
        <v>82</v>
      </c>
      <c r="C62" s="73"/>
      <c r="D62" s="73"/>
      <c r="E62" s="74"/>
      <c r="F62" s="8" t="s">
        <v>83</v>
      </c>
      <c r="G62" s="9"/>
    </row>
    <row r="63" spans="1:11" ht="15" thickBot="1" x14ac:dyDescent="0.35">
      <c r="A63" s="71"/>
      <c r="B63" s="72" t="s">
        <v>84</v>
      </c>
      <c r="C63" s="73"/>
      <c r="D63" s="73"/>
      <c r="E63" s="74"/>
      <c r="F63" s="8" t="s">
        <v>85</v>
      </c>
      <c r="G63" s="9"/>
    </row>
    <row r="64" spans="1:11" ht="28.2" thickBot="1" x14ac:dyDescent="0.35">
      <c r="A64" s="72" t="s">
        <v>86</v>
      </c>
      <c r="B64" s="73"/>
      <c r="C64" s="73"/>
      <c r="D64" s="73"/>
      <c r="E64" s="74"/>
      <c r="F64" s="32" t="s">
        <v>89</v>
      </c>
      <c r="G64" s="9">
        <f>G39+G44+G49+G54+G57+G60+G63</f>
        <v>12.6</v>
      </c>
    </row>
    <row r="65" spans="1:7" ht="15" thickBot="1" x14ac:dyDescent="0.35">
      <c r="A65" s="75" t="s">
        <v>56</v>
      </c>
      <c r="B65" s="76"/>
      <c r="C65" s="76"/>
      <c r="D65" s="76"/>
      <c r="E65" s="76"/>
      <c r="F65" s="76"/>
      <c r="G65" s="77"/>
    </row>
    <row r="66" spans="1:7" ht="15" thickBot="1" x14ac:dyDescent="0.35">
      <c r="A66" s="72" t="s">
        <v>57</v>
      </c>
      <c r="B66" s="73"/>
      <c r="C66" s="73"/>
      <c r="D66" s="73"/>
      <c r="E66" s="74"/>
      <c r="F66" s="32" t="s">
        <v>58</v>
      </c>
      <c r="G66" s="9">
        <f>G34</f>
        <v>38.879999999999995</v>
      </c>
    </row>
    <row r="67" spans="1:7" ht="15" thickBot="1" x14ac:dyDescent="0.35">
      <c r="A67" s="72" t="s">
        <v>59</v>
      </c>
      <c r="B67" s="73"/>
      <c r="C67" s="73"/>
      <c r="D67" s="73"/>
      <c r="E67" s="74"/>
      <c r="F67" s="8" t="s">
        <v>60</v>
      </c>
      <c r="G67" s="9">
        <f>G64</f>
        <v>12.6</v>
      </c>
    </row>
    <row r="68" spans="1:7" ht="15" thickBot="1" x14ac:dyDescent="0.35">
      <c r="A68" s="72" t="s">
        <v>61</v>
      </c>
      <c r="B68" s="73"/>
      <c r="C68" s="73"/>
      <c r="D68" s="73"/>
      <c r="E68" s="74"/>
      <c r="F68" s="8" t="s">
        <v>62</v>
      </c>
      <c r="G68" s="9">
        <f>G66-G67</f>
        <v>26.279999999999994</v>
      </c>
    </row>
    <row r="69" spans="1:7" ht="15" thickBot="1" x14ac:dyDescent="0.35">
      <c r="A69" s="88" t="s">
        <v>63</v>
      </c>
      <c r="B69" s="89"/>
      <c r="C69" s="89"/>
      <c r="D69" s="89"/>
      <c r="E69" s="90"/>
      <c r="F69" s="8" t="s">
        <v>64</v>
      </c>
      <c r="G69" s="9">
        <v>15</v>
      </c>
    </row>
    <row r="70" spans="1:7" ht="16.8" thickBot="1" x14ac:dyDescent="0.35">
      <c r="A70" s="75" t="s">
        <v>65</v>
      </c>
      <c r="B70" s="77"/>
      <c r="C70" s="75"/>
      <c r="D70" s="77"/>
      <c r="E70" s="11"/>
      <c r="F70" s="8" t="s">
        <v>66</v>
      </c>
      <c r="G70" s="9">
        <f>G68*G69</f>
        <v>394.19999999999993</v>
      </c>
    </row>
  </sheetData>
  <mergeCells count="76">
    <mergeCell ref="D18:E18"/>
    <mergeCell ref="A5:G5"/>
    <mergeCell ref="A6:A24"/>
    <mergeCell ref="B6:C20"/>
    <mergeCell ref="D6:F6"/>
    <mergeCell ref="D7:E7"/>
    <mergeCell ref="D8:E8"/>
    <mergeCell ref="D9:E9"/>
    <mergeCell ref="D10:E10"/>
    <mergeCell ref="D11:F11"/>
    <mergeCell ref="D12:E12"/>
    <mergeCell ref="D13:E13"/>
    <mergeCell ref="D14:E14"/>
    <mergeCell ref="D15:E15"/>
    <mergeCell ref="D16:F16"/>
    <mergeCell ref="D17:E17"/>
    <mergeCell ref="D19:E19"/>
    <mergeCell ref="D20:E20"/>
    <mergeCell ref="B21:C24"/>
    <mergeCell ref="D21:F21"/>
    <mergeCell ref="D22:E22"/>
    <mergeCell ref="D23:E23"/>
    <mergeCell ref="D24:E24"/>
    <mergeCell ref="A25:A33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D47:E47"/>
    <mergeCell ref="A34:E34"/>
    <mergeCell ref="A35:G35"/>
    <mergeCell ref="A36:A54"/>
    <mergeCell ref="B36:C50"/>
    <mergeCell ref="D36:F36"/>
    <mergeCell ref="D37:E37"/>
    <mergeCell ref="D38:E38"/>
    <mergeCell ref="D39:E39"/>
    <mergeCell ref="D40:E40"/>
    <mergeCell ref="D41:F41"/>
    <mergeCell ref="D42:E42"/>
    <mergeCell ref="D43:E43"/>
    <mergeCell ref="D44:E44"/>
    <mergeCell ref="D45:E45"/>
    <mergeCell ref="D46:F46"/>
    <mergeCell ref="B61:E61"/>
    <mergeCell ref="B62:E62"/>
    <mergeCell ref="B63:E63"/>
    <mergeCell ref="D48:E48"/>
    <mergeCell ref="D49:E49"/>
    <mergeCell ref="D50:E50"/>
    <mergeCell ref="B51:C54"/>
    <mergeCell ref="D51:F51"/>
    <mergeCell ref="D52:E52"/>
    <mergeCell ref="D53:E53"/>
    <mergeCell ref="D54:E54"/>
    <mergeCell ref="H55:K55"/>
    <mergeCell ref="A70:B70"/>
    <mergeCell ref="C70:D70"/>
    <mergeCell ref="A64:E64"/>
    <mergeCell ref="A65:G65"/>
    <mergeCell ref="A66:E66"/>
    <mergeCell ref="A67:E67"/>
    <mergeCell ref="A68:E68"/>
    <mergeCell ref="A69:E69"/>
    <mergeCell ref="A55:A63"/>
    <mergeCell ref="B55:E55"/>
    <mergeCell ref="B56:E56"/>
    <mergeCell ref="B57:E57"/>
    <mergeCell ref="B58:E58"/>
    <mergeCell ref="B59:E59"/>
    <mergeCell ref="B60:E6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0"/>
  <sheetViews>
    <sheetView workbookViewId="0">
      <selection activeCell="P23" sqref="P23"/>
    </sheetView>
  </sheetViews>
  <sheetFormatPr defaultRowHeight="14.4" x14ac:dyDescent="0.3"/>
  <cols>
    <col min="1" max="1" width="18.6640625" customWidth="1"/>
    <col min="2" max="2" width="34.44140625" customWidth="1"/>
    <col min="4" max="4" width="10.6640625" customWidth="1"/>
    <col min="5" max="5" width="10.33203125" customWidth="1"/>
    <col min="6" max="6" width="28.33203125" customWidth="1"/>
    <col min="7" max="7" width="18.33203125" customWidth="1"/>
    <col min="13" max="13" width="79" customWidth="1"/>
    <col min="16" max="16" width="132" customWidth="1"/>
    <col min="17" max="17" width="17.88671875" customWidth="1"/>
  </cols>
  <sheetData>
    <row r="2" spans="1:29" ht="20.399999999999999" x14ac:dyDescent="0.35">
      <c r="A2" s="33" t="s">
        <v>143</v>
      </c>
      <c r="B2" s="33" t="s">
        <v>156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Q2" s="46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x14ac:dyDescent="0.3">
      <c r="Q3" s="47"/>
      <c r="R3" s="47"/>
      <c r="S3" s="47"/>
      <c r="T3" s="47"/>
      <c r="U3" s="47"/>
      <c r="V3" s="48"/>
      <c r="W3" s="47"/>
      <c r="X3" s="47"/>
      <c r="Y3" s="47"/>
      <c r="Z3" s="47"/>
      <c r="AA3" s="47"/>
      <c r="AB3" s="47"/>
      <c r="AC3" s="47"/>
    </row>
    <row r="4" spans="1:29" ht="15" thickBot="1" x14ac:dyDescent="0.35"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</row>
    <row r="5" spans="1:29" ht="15" thickBot="1" x14ac:dyDescent="0.35">
      <c r="A5" s="75" t="s">
        <v>69</v>
      </c>
      <c r="B5" s="76"/>
      <c r="C5" s="76"/>
      <c r="D5" s="76"/>
      <c r="E5" s="76"/>
      <c r="F5" s="76"/>
      <c r="G5" s="7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ht="15" thickBot="1" x14ac:dyDescent="0.35">
      <c r="A6" s="78" t="s">
        <v>28</v>
      </c>
      <c r="B6" s="81" t="s">
        <v>29</v>
      </c>
      <c r="C6" s="82"/>
      <c r="D6" s="72" t="s">
        <v>30</v>
      </c>
      <c r="E6" s="73"/>
      <c r="F6" s="74"/>
      <c r="G6" s="8" t="s">
        <v>141</v>
      </c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3.75" customHeight="1" thickBot="1" x14ac:dyDescent="0.35">
      <c r="A7" s="79"/>
      <c r="B7" s="83"/>
      <c r="C7" s="84"/>
      <c r="D7" s="72" t="s">
        <v>70</v>
      </c>
      <c r="E7" s="74"/>
      <c r="F7" s="8" t="s">
        <v>31</v>
      </c>
      <c r="G7" s="9">
        <v>108</v>
      </c>
      <c r="H7" s="45" t="s">
        <v>150</v>
      </c>
      <c r="I7" s="44"/>
      <c r="J7" s="44"/>
      <c r="K7" s="44"/>
      <c r="L7" s="44"/>
      <c r="M7" s="44"/>
      <c r="N7" s="44"/>
      <c r="O7" s="44"/>
      <c r="P7" s="44"/>
      <c r="Q7" s="47"/>
      <c r="R7" s="47"/>
      <c r="S7" s="47"/>
      <c r="T7" s="47"/>
      <c r="U7" s="47"/>
      <c r="V7" s="48"/>
      <c r="W7" s="47"/>
      <c r="X7" s="47"/>
      <c r="Y7" s="47"/>
      <c r="Z7" s="47"/>
      <c r="AA7" s="47"/>
      <c r="AB7" s="47"/>
      <c r="AC7" s="47"/>
    </row>
    <row r="8" spans="1:29" ht="15" thickBot="1" x14ac:dyDescent="0.35">
      <c r="A8" s="79"/>
      <c r="B8" s="83"/>
      <c r="C8" s="84"/>
      <c r="D8" s="72" t="s">
        <v>32</v>
      </c>
      <c r="E8" s="74"/>
      <c r="F8" s="8" t="s">
        <v>33</v>
      </c>
      <c r="G8" s="9">
        <v>0.36</v>
      </c>
      <c r="H8" s="35" t="s">
        <v>146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</row>
    <row r="9" spans="1:29" ht="16.2" thickBot="1" x14ac:dyDescent="0.35">
      <c r="A9" s="79"/>
      <c r="B9" s="83"/>
      <c r="C9" s="84"/>
      <c r="D9" s="72" t="s">
        <v>34</v>
      </c>
      <c r="E9" s="74"/>
      <c r="F9" s="8" t="s">
        <v>35</v>
      </c>
      <c r="G9" s="9">
        <f>G7*G8</f>
        <v>38.879999999999995</v>
      </c>
      <c r="L9" s="51">
        <v>90</v>
      </c>
      <c r="M9" s="52" t="s">
        <v>152</v>
      </c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ht="63" thickBot="1" x14ac:dyDescent="0.35">
      <c r="A10" s="79"/>
      <c r="B10" s="83"/>
      <c r="C10" s="84"/>
      <c r="D10" s="72"/>
      <c r="E10" s="74"/>
      <c r="F10" s="8"/>
      <c r="G10" s="9"/>
      <c r="L10" s="53">
        <v>1.2</v>
      </c>
      <c r="M10" s="56" t="s">
        <v>153</v>
      </c>
      <c r="Q10" s="47"/>
      <c r="R10" s="49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ht="16.2" thickBot="1" x14ac:dyDescent="0.35">
      <c r="A11" s="79"/>
      <c r="B11" s="83"/>
      <c r="C11" s="84"/>
      <c r="D11" s="72" t="s">
        <v>36</v>
      </c>
      <c r="E11" s="73"/>
      <c r="F11" s="74"/>
      <c r="G11" s="8"/>
      <c r="L11" s="54">
        <f>L9*L10</f>
        <v>108</v>
      </c>
      <c r="M11" s="55" t="s">
        <v>151</v>
      </c>
      <c r="Q11" s="47"/>
      <c r="R11" s="50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</row>
    <row r="12" spans="1:29" ht="28.5" customHeight="1" thickBot="1" x14ac:dyDescent="0.35">
      <c r="A12" s="79"/>
      <c r="B12" s="83"/>
      <c r="C12" s="84"/>
      <c r="D12" s="72" t="s">
        <v>70</v>
      </c>
      <c r="E12" s="74"/>
      <c r="F12" s="8" t="s">
        <v>37</v>
      </c>
      <c r="G12" s="9"/>
      <c r="Q12" s="47"/>
      <c r="R12" s="50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ht="15" thickBot="1" x14ac:dyDescent="0.35">
      <c r="A13" s="79"/>
      <c r="B13" s="83"/>
      <c r="C13" s="84"/>
      <c r="D13" s="72" t="s">
        <v>32</v>
      </c>
      <c r="E13" s="74"/>
      <c r="F13" s="8" t="s">
        <v>38</v>
      </c>
      <c r="G13" s="9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</row>
    <row r="14" spans="1:29" ht="15" thickBot="1" x14ac:dyDescent="0.35">
      <c r="A14" s="79"/>
      <c r="B14" s="83"/>
      <c r="C14" s="84"/>
      <c r="D14" s="72" t="s">
        <v>34</v>
      </c>
      <c r="E14" s="74"/>
      <c r="F14" s="8" t="s">
        <v>39</v>
      </c>
      <c r="G14" s="9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ht="15" thickBot="1" x14ac:dyDescent="0.35">
      <c r="A15" s="79"/>
      <c r="B15" s="83"/>
      <c r="C15" s="84"/>
      <c r="D15" s="72"/>
      <c r="E15" s="74"/>
      <c r="F15" s="8"/>
      <c r="G15" s="9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ht="15" thickBot="1" x14ac:dyDescent="0.35">
      <c r="A16" s="79"/>
      <c r="B16" s="83"/>
      <c r="C16" s="84"/>
      <c r="D16" s="72" t="s">
        <v>40</v>
      </c>
      <c r="E16" s="73"/>
      <c r="F16" s="74"/>
      <c r="G16" s="8"/>
      <c r="Q16" s="47"/>
      <c r="R16" s="47"/>
      <c r="S16" s="47"/>
      <c r="T16" s="47"/>
      <c r="U16" s="47"/>
      <c r="V16" s="48"/>
      <c r="W16" s="47"/>
      <c r="X16" s="47"/>
      <c r="Y16" s="47"/>
      <c r="Z16" s="47"/>
      <c r="AA16" s="47"/>
      <c r="AB16" s="47"/>
      <c r="AC16" s="47"/>
    </row>
    <row r="17" spans="1:29" ht="15" thickBot="1" x14ac:dyDescent="0.35">
      <c r="A17" s="79"/>
      <c r="B17" s="83"/>
      <c r="C17" s="84"/>
      <c r="D17" s="72" t="s">
        <v>70</v>
      </c>
      <c r="E17" s="74"/>
      <c r="F17" s="8" t="s">
        <v>41</v>
      </c>
      <c r="G17" s="9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</row>
    <row r="18" spans="1:29" ht="15" thickBot="1" x14ac:dyDescent="0.35">
      <c r="A18" s="79"/>
      <c r="B18" s="83"/>
      <c r="C18" s="84"/>
      <c r="D18" s="72" t="s">
        <v>32</v>
      </c>
      <c r="E18" s="74"/>
      <c r="F18" s="8" t="s">
        <v>42</v>
      </c>
      <c r="G18" s="9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</row>
    <row r="19" spans="1:29" ht="15" thickBot="1" x14ac:dyDescent="0.35">
      <c r="A19" s="79"/>
      <c r="B19" s="83"/>
      <c r="C19" s="84"/>
      <c r="D19" s="72" t="s">
        <v>34</v>
      </c>
      <c r="E19" s="74"/>
      <c r="F19" s="8" t="s">
        <v>43</v>
      </c>
      <c r="G19" s="9"/>
      <c r="Q19" s="47"/>
      <c r="R19" s="50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</row>
    <row r="20" spans="1:29" ht="15" thickBot="1" x14ac:dyDescent="0.35">
      <c r="A20" s="79"/>
      <c r="B20" s="85"/>
      <c r="C20" s="86"/>
      <c r="D20" s="72"/>
      <c r="E20" s="74"/>
      <c r="F20" s="8"/>
      <c r="G20" s="9"/>
      <c r="Q20" s="47"/>
      <c r="R20" s="50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</row>
    <row r="21" spans="1:29" ht="15" thickBot="1" x14ac:dyDescent="0.35">
      <c r="A21" s="79"/>
      <c r="B21" s="81" t="s">
        <v>44</v>
      </c>
      <c r="C21" s="82"/>
      <c r="D21" s="72" t="s">
        <v>45</v>
      </c>
      <c r="E21" s="73"/>
      <c r="F21" s="74"/>
      <c r="G21" s="9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</row>
    <row r="22" spans="1:29" ht="15" thickBot="1" x14ac:dyDescent="0.35">
      <c r="A22" s="79"/>
      <c r="B22" s="83"/>
      <c r="C22" s="84"/>
      <c r="D22" s="72" t="s">
        <v>46</v>
      </c>
      <c r="E22" s="74"/>
      <c r="F22" s="8" t="s">
        <v>47</v>
      </c>
      <c r="G22" s="9"/>
    </row>
    <row r="23" spans="1:29" ht="15" thickBot="1" x14ac:dyDescent="0.35">
      <c r="A23" s="79"/>
      <c r="B23" s="83"/>
      <c r="C23" s="84"/>
      <c r="D23" s="72" t="s">
        <v>71</v>
      </c>
      <c r="E23" s="74"/>
      <c r="F23" s="8" t="s">
        <v>48</v>
      </c>
      <c r="G23" s="9"/>
    </row>
    <row r="24" spans="1:29" ht="15" thickBot="1" x14ac:dyDescent="0.35">
      <c r="A24" s="80"/>
      <c r="B24" s="85"/>
      <c r="C24" s="86"/>
      <c r="D24" s="72" t="s">
        <v>49</v>
      </c>
      <c r="E24" s="74"/>
      <c r="F24" s="8" t="s">
        <v>50</v>
      </c>
      <c r="G24" s="9"/>
    </row>
    <row r="25" spans="1:29" ht="26.25" customHeight="1" thickBot="1" x14ac:dyDescent="0.35">
      <c r="A25" s="78" t="s">
        <v>51</v>
      </c>
      <c r="B25" s="72" t="s">
        <v>72</v>
      </c>
      <c r="C25" s="73"/>
      <c r="D25" s="73"/>
      <c r="E25" s="74"/>
      <c r="F25" s="8" t="s">
        <v>52</v>
      </c>
      <c r="G25" s="9">
        <v>45</v>
      </c>
      <c r="H25" s="39" t="s">
        <v>139</v>
      </c>
      <c r="I25" s="38"/>
      <c r="J25" s="37"/>
      <c r="K25" s="37"/>
      <c r="L25" s="37"/>
      <c r="M25" s="37"/>
      <c r="N25" s="37"/>
      <c r="O25" s="37"/>
      <c r="P25" s="37"/>
    </row>
    <row r="26" spans="1:29" ht="21" customHeight="1" thickBot="1" x14ac:dyDescent="0.35">
      <c r="A26" s="79"/>
      <c r="B26" s="72" t="s">
        <v>73</v>
      </c>
      <c r="C26" s="73"/>
      <c r="D26" s="73"/>
      <c r="E26" s="74"/>
      <c r="F26" s="8" t="s">
        <v>53</v>
      </c>
      <c r="G26" s="9">
        <v>0.42</v>
      </c>
      <c r="H26" s="34" t="s">
        <v>146</v>
      </c>
      <c r="I26" s="34"/>
      <c r="J26" s="34"/>
      <c r="K26" s="34"/>
      <c r="L26" s="34"/>
      <c r="M26" s="34"/>
      <c r="N26" s="34"/>
      <c r="O26" s="34"/>
      <c r="P26" s="34"/>
    </row>
    <row r="27" spans="1:29" ht="33.75" customHeight="1" thickBot="1" x14ac:dyDescent="0.35">
      <c r="A27" s="79"/>
      <c r="B27" s="72" t="s">
        <v>74</v>
      </c>
      <c r="C27" s="73"/>
      <c r="D27" s="73"/>
      <c r="E27" s="74"/>
      <c r="F27" s="8" t="s">
        <v>75</v>
      </c>
      <c r="G27" s="9">
        <f>G25*G26</f>
        <v>18.899999999999999</v>
      </c>
      <c r="H27" s="34"/>
      <c r="I27" s="34"/>
      <c r="J27" s="34"/>
      <c r="K27" s="34"/>
      <c r="L27" s="34"/>
      <c r="M27" s="34"/>
      <c r="N27" s="34"/>
      <c r="O27" s="34"/>
      <c r="P27" s="34"/>
    </row>
    <row r="28" spans="1:29" ht="27.75" customHeight="1" thickBot="1" x14ac:dyDescent="0.35">
      <c r="A28" s="79"/>
      <c r="B28" s="72" t="s">
        <v>76</v>
      </c>
      <c r="C28" s="73"/>
      <c r="D28" s="73"/>
      <c r="E28" s="74"/>
      <c r="F28" s="8" t="s">
        <v>54</v>
      </c>
      <c r="G28" s="9">
        <v>0</v>
      </c>
      <c r="H28" s="34"/>
      <c r="I28" s="34"/>
      <c r="J28" s="34"/>
      <c r="K28" s="34"/>
      <c r="L28" s="34"/>
      <c r="M28" s="34"/>
      <c r="N28" s="34"/>
      <c r="O28" s="34"/>
      <c r="P28" s="34"/>
    </row>
    <row r="29" spans="1:29" ht="24.75" customHeight="1" thickBot="1" x14ac:dyDescent="0.35">
      <c r="A29" s="79"/>
      <c r="B29" s="72" t="s">
        <v>77</v>
      </c>
      <c r="C29" s="73"/>
      <c r="D29" s="73"/>
      <c r="E29" s="74"/>
      <c r="F29" s="8" t="s">
        <v>55</v>
      </c>
      <c r="G29" s="9">
        <v>0</v>
      </c>
      <c r="H29" s="34"/>
      <c r="I29" s="34"/>
      <c r="J29" s="34"/>
      <c r="K29" s="34"/>
      <c r="L29" s="34"/>
      <c r="M29" s="34"/>
      <c r="N29" s="34"/>
      <c r="O29" s="34"/>
      <c r="P29" s="34"/>
    </row>
    <row r="30" spans="1:29" ht="26.25" customHeight="1" thickBot="1" x14ac:dyDescent="0.35">
      <c r="A30" s="79"/>
      <c r="B30" s="72" t="s">
        <v>78</v>
      </c>
      <c r="C30" s="73"/>
      <c r="D30" s="73"/>
      <c r="E30" s="74"/>
      <c r="F30" s="8" t="s">
        <v>79</v>
      </c>
      <c r="G30" s="9">
        <f>G28*G29</f>
        <v>0</v>
      </c>
      <c r="H30" s="34"/>
      <c r="I30" s="34"/>
      <c r="J30" s="34"/>
      <c r="K30" s="34"/>
      <c r="L30" s="34"/>
      <c r="M30" s="34"/>
      <c r="N30" s="34"/>
      <c r="O30" s="34"/>
      <c r="P30" s="34"/>
    </row>
    <row r="31" spans="1:29" ht="15" thickBot="1" x14ac:dyDescent="0.35">
      <c r="A31" s="79"/>
      <c r="B31" s="72" t="s">
        <v>80</v>
      </c>
      <c r="C31" s="73"/>
      <c r="D31" s="73"/>
      <c r="E31" s="74"/>
      <c r="F31" s="8" t="s">
        <v>81</v>
      </c>
      <c r="G31" s="9"/>
    </row>
    <row r="32" spans="1:29" ht="15" thickBot="1" x14ac:dyDescent="0.35">
      <c r="A32" s="79"/>
      <c r="B32" s="72" t="s">
        <v>82</v>
      </c>
      <c r="C32" s="73"/>
      <c r="D32" s="73"/>
      <c r="E32" s="74"/>
      <c r="F32" s="8" t="s">
        <v>83</v>
      </c>
      <c r="G32" s="9"/>
    </row>
    <row r="33" spans="1:7" ht="15" thickBot="1" x14ac:dyDescent="0.35">
      <c r="A33" s="80"/>
      <c r="B33" s="72" t="s">
        <v>84</v>
      </c>
      <c r="C33" s="73"/>
      <c r="D33" s="73"/>
      <c r="E33" s="74"/>
      <c r="F33" s="8" t="s">
        <v>85</v>
      </c>
      <c r="G33" s="9"/>
    </row>
    <row r="34" spans="1:7" ht="15" thickBot="1" x14ac:dyDescent="0.35">
      <c r="A34" s="72" t="s">
        <v>86</v>
      </c>
      <c r="B34" s="73"/>
      <c r="C34" s="73"/>
      <c r="D34" s="73"/>
      <c r="E34" s="74"/>
      <c r="F34" s="32" t="s">
        <v>87</v>
      </c>
      <c r="G34" s="9">
        <f>G9+G27+G30</f>
        <v>57.779999999999994</v>
      </c>
    </row>
    <row r="35" spans="1:7" ht="15" thickBot="1" x14ac:dyDescent="0.35">
      <c r="A35" s="75" t="s">
        <v>0</v>
      </c>
      <c r="B35" s="76"/>
      <c r="C35" s="76"/>
      <c r="D35" s="76"/>
      <c r="E35" s="76"/>
      <c r="F35" s="76"/>
      <c r="G35" s="77"/>
    </row>
    <row r="36" spans="1:7" ht="15" thickBot="1" x14ac:dyDescent="0.35">
      <c r="A36" s="78" t="s">
        <v>28</v>
      </c>
      <c r="B36" s="81" t="s">
        <v>29</v>
      </c>
      <c r="C36" s="82"/>
      <c r="D36" s="72" t="s">
        <v>30</v>
      </c>
      <c r="E36" s="73"/>
      <c r="F36" s="74"/>
      <c r="G36" s="8"/>
    </row>
    <row r="37" spans="1:7" ht="15" thickBot="1" x14ac:dyDescent="0.35">
      <c r="A37" s="79"/>
      <c r="B37" s="83"/>
      <c r="C37" s="84"/>
      <c r="D37" s="72" t="s">
        <v>70</v>
      </c>
      <c r="E37" s="74"/>
      <c r="F37" s="8" t="s">
        <v>31</v>
      </c>
      <c r="G37" s="9"/>
    </row>
    <row r="38" spans="1:7" ht="15" thickBot="1" x14ac:dyDescent="0.35">
      <c r="A38" s="79"/>
      <c r="B38" s="83"/>
      <c r="C38" s="84"/>
      <c r="D38" s="72" t="s">
        <v>32</v>
      </c>
      <c r="E38" s="74"/>
      <c r="F38" s="8" t="s">
        <v>33</v>
      </c>
      <c r="G38" s="9"/>
    </row>
    <row r="39" spans="1:7" ht="15" thickBot="1" x14ac:dyDescent="0.35">
      <c r="A39" s="79"/>
      <c r="B39" s="83"/>
      <c r="C39" s="84"/>
      <c r="D39" s="72" t="s">
        <v>34</v>
      </c>
      <c r="E39" s="74"/>
      <c r="F39" s="8" t="s">
        <v>35</v>
      </c>
      <c r="G39" s="9"/>
    </row>
    <row r="40" spans="1:7" ht="15" thickBot="1" x14ac:dyDescent="0.35">
      <c r="A40" s="79"/>
      <c r="B40" s="83"/>
      <c r="C40" s="84"/>
      <c r="D40" s="72"/>
      <c r="E40" s="74"/>
      <c r="F40" s="8"/>
      <c r="G40" s="9"/>
    </row>
    <row r="41" spans="1:7" ht="15" thickBot="1" x14ac:dyDescent="0.35">
      <c r="A41" s="79"/>
      <c r="B41" s="83"/>
      <c r="C41" s="84"/>
      <c r="D41" s="72" t="s">
        <v>36</v>
      </c>
      <c r="E41" s="73"/>
      <c r="F41" s="74"/>
      <c r="G41" s="8"/>
    </row>
    <row r="42" spans="1:7" ht="15" thickBot="1" x14ac:dyDescent="0.35">
      <c r="A42" s="79"/>
      <c r="B42" s="83"/>
      <c r="C42" s="84"/>
      <c r="D42" s="72" t="s">
        <v>70</v>
      </c>
      <c r="E42" s="74"/>
      <c r="F42" s="8" t="s">
        <v>37</v>
      </c>
      <c r="G42" s="9"/>
    </row>
    <row r="43" spans="1:7" ht="15" thickBot="1" x14ac:dyDescent="0.35">
      <c r="A43" s="79"/>
      <c r="B43" s="83"/>
      <c r="C43" s="84"/>
      <c r="D43" s="72" t="s">
        <v>32</v>
      </c>
      <c r="E43" s="74"/>
      <c r="F43" s="8" t="s">
        <v>38</v>
      </c>
      <c r="G43" s="9"/>
    </row>
    <row r="44" spans="1:7" ht="15" thickBot="1" x14ac:dyDescent="0.35">
      <c r="A44" s="79"/>
      <c r="B44" s="83"/>
      <c r="C44" s="84"/>
      <c r="D44" s="72" t="s">
        <v>34</v>
      </c>
      <c r="E44" s="74"/>
      <c r="F44" s="8" t="s">
        <v>39</v>
      </c>
      <c r="G44" s="9"/>
    </row>
    <row r="45" spans="1:7" ht="15" thickBot="1" x14ac:dyDescent="0.35">
      <c r="A45" s="79"/>
      <c r="B45" s="83"/>
      <c r="C45" s="84"/>
      <c r="D45" s="72"/>
      <c r="E45" s="74"/>
      <c r="F45" s="8"/>
      <c r="G45" s="9"/>
    </row>
    <row r="46" spans="1:7" ht="15" thickBot="1" x14ac:dyDescent="0.35">
      <c r="A46" s="79"/>
      <c r="B46" s="83"/>
      <c r="C46" s="84"/>
      <c r="D46" s="72" t="s">
        <v>40</v>
      </c>
      <c r="E46" s="73"/>
      <c r="F46" s="74"/>
      <c r="G46" s="8"/>
    </row>
    <row r="47" spans="1:7" ht="15" thickBot="1" x14ac:dyDescent="0.35">
      <c r="A47" s="79"/>
      <c r="B47" s="83"/>
      <c r="C47" s="84"/>
      <c r="D47" s="72" t="s">
        <v>70</v>
      </c>
      <c r="E47" s="74"/>
      <c r="F47" s="8" t="s">
        <v>41</v>
      </c>
      <c r="G47" s="9"/>
    </row>
    <row r="48" spans="1:7" ht="15" thickBot="1" x14ac:dyDescent="0.35">
      <c r="A48" s="79"/>
      <c r="B48" s="83"/>
      <c r="C48" s="84"/>
      <c r="D48" s="72" t="s">
        <v>32</v>
      </c>
      <c r="E48" s="74"/>
      <c r="F48" s="8" t="s">
        <v>42</v>
      </c>
      <c r="G48" s="9"/>
    </row>
    <row r="49" spans="1:17" ht="15" thickBot="1" x14ac:dyDescent="0.35">
      <c r="A49" s="79"/>
      <c r="B49" s="83"/>
      <c r="C49" s="84"/>
      <c r="D49" s="72" t="s">
        <v>34</v>
      </c>
      <c r="E49" s="74"/>
      <c r="F49" s="8" t="s">
        <v>43</v>
      </c>
      <c r="G49" s="9"/>
    </row>
    <row r="50" spans="1:17" ht="15" thickBot="1" x14ac:dyDescent="0.35">
      <c r="A50" s="79"/>
      <c r="B50" s="85"/>
      <c r="C50" s="86"/>
      <c r="D50" s="72"/>
      <c r="E50" s="74"/>
      <c r="F50" s="8"/>
      <c r="G50" s="9"/>
    </row>
    <row r="51" spans="1:17" ht="15" thickBot="1" x14ac:dyDescent="0.35">
      <c r="A51" s="79"/>
      <c r="B51" s="81" t="s">
        <v>44</v>
      </c>
      <c r="C51" s="82"/>
      <c r="D51" s="72" t="s">
        <v>45</v>
      </c>
      <c r="E51" s="73"/>
      <c r="F51" s="74"/>
      <c r="G51" s="9"/>
    </row>
    <row r="52" spans="1:17" ht="15" thickBot="1" x14ac:dyDescent="0.35">
      <c r="A52" s="79"/>
      <c r="B52" s="83"/>
      <c r="C52" s="84"/>
      <c r="D52" s="72" t="s">
        <v>46</v>
      </c>
      <c r="E52" s="74"/>
      <c r="F52" s="8" t="s">
        <v>47</v>
      </c>
      <c r="G52" s="9"/>
    </row>
    <row r="53" spans="1:17" ht="15" thickBot="1" x14ac:dyDescent="0.35">
      <c r="A53" s="79"/>
      <c r="B53" s="83"/>
      <c r="C53" s="84"/>
      <c r="D53" s="72" t="s">
        <v>71</v>
      </c>
      <c r="E53" s="74"/>
      <c r="F53" s="8" t="s">
        <v>48</v>
      </c>
      <c r="G53" s="9"/>
    </row>
    <row r="54" spans="1:17" ht="15" thickBot="1" x14ac:dyDescent="0.35">
      <c r="A54" s="80"/>
      <c r="B54" s="85"/>
      <c r="C54" s="86"/>
      <c r="D54" s="72" t="s">
        <v>49</v>
      </c>
      <c r="E54" s="74"/>
      <c r="F54" s="8" t="s">
        <v>50</v>
      </c>
      <c r="G54" s="9"/>
    </row>
    <row r="55" spans="1:17" ht="28.5" customHeight="1" thickBot="1" x14ac:dyDescent="0.35">
      <c r="A55" s="69" t="s">
        <v>51</v>
      </c>
      <c r="B55" s="72" t="s">
        <v>72</v>
      </c>
      <c r="C55" s="73"/>
      <c r="D55" s="73"/>
      <c r="E55" s="74"/>
      <c r="F55" s="8" t="s">
        <v>52</v>
      </c>
      <c r="G55" s="9">
        <v>30</v>
      </c>
      <c r="H55" s="39" t="s">
        <v>148</v>
      </c>
      <c r="I55" s="42"/>
      <c r="J55" s="42"/>
      <c r="K55" s="42"/>
      <c r="L55" s="42"/>
      <c r="M55" s="42"/>
      <c r="N55" s="42"/>
      <c r="O55" s="42"/>
      <c r="P55" s="42"/>
      <c r="Q55" s="41"/>
    </row>
    <row r="56" spans="1:17" ht="22.5" customHeight="1" thickBot="1" x14ac:dyDescent="0.35">
      <c r="A56" s="70"/>
      <c r="B56" s="72" t="s">
        <v>73</v>
      </c>
      <c r="C56" s="73"/>
      <c r="D56" s="73"/>
      <c r="E56" s="74"/>
      <c r="F56" s="8" t="s">
        <v>53</v>
      </c>
      <c r="G56" s="9">
        <v>0.42</v>
      </c>
      <c r="H56" s="34" t="s">
        <v>149</v>
      </c>
    </row>
    <row r="57" spans="1:17" ht="15" thickBot="1" x14ac:dyDescent="0.35">
      <c r="A57" s="70"/>
      <c r="B57" s="72" t="s">
        <v>88</v>
      </c>
      <c r="C57" s="73"/>
      <c r="D57" s="73"/>
      <c r="E57" s="74"/>
      <c r="F57" s="8" t="s">
        <v>75</v>
      </c>
      <c r="G57" s="9">
        <f>G55*G56</f>
        <v>12.6</v>
      </c>
    </row>
    <row r="58" spans="1:17" ht="30.75" customHeight="1" thickBot="1" x14ac:dyDescent="0.35">
      <c r="A58" s="70"/>
      <c r="B58" s="72" t="s">
        <v>76</v>
      </c>
      <c r="C58" s="73"/>
      <c r="D58" s="73"/>
      <c r="E58" s="74"/>
      <c r="F58" s="8" t="s">
        <v>54</v>
      </c>
      <c r="G58" s="9">
        <v>0</v>
      </c>
      <c r="H58" s="34"/>
    </row>
    <row r="59" spans="1:17" ht="15" thickBot="1" x14ac:dyDescent="0.35">
      <c r="A59" s="70"/>
      <c r="B59" s="72" t="s">
        <v>77</v>
      </c>
      <c r="C59" s="73"/>
      <c r="D59" s="73"/>
      <c r="E59" s="74"/>
      <c r="F59" s="8" t="s">
        <v>55</v>
      </c>
      <c r="G59" s="9">
        <v>0</v>
      </c>
      <c r="H59" s="35"/>
    </row>
    <row r="60" spans="1:17" ht="15" thickBot="1" x14ac:dyDescent="0.35">
      <c r="A60" s="70"/>
      <c r="B60" s="72" t="s">
        <v>78</v>
      </c>
      <c r="C60" s="73"/>
      <c r="D60" s="73"/>
      <c r="E60" s="74"/>
      <c r="F60" s="8" t="s">
        <v>79</v>
      </c>
      <c r="G60" s="9">
        <f>G58*G59</f>
        <v>0</v>
      </c>
    </row>
    <row r="61" spans="1:17" ht="15" thickBot="1" x14ac:dyDescent="0.35">
      <c r="A61" s="70"/>
      <c r="B61" s="72" t="s">
        <v>80</v>
      </c>
      <c r="C61" s="73"/>
      <c r="D61" s="73"/>
      <c r="E61" s="74"/>
      <c r="F61" s="8" t="s">
        <v>81</v>
      </c>
      <c r="G61" s="9"/>
    </row>
    <row r="62" spans="1:17" ht="15" thickBot="1" x14ac:dyDescent="0.35">
      <c r="A62" s="70"/>
      <c r="B62" s="72" t="s">
        <v>82</v>
      </c>
      <c r="C62" s="73"/>
      <c r="D62" s="73"/>
      <c r="E62" s="74"/>
      <c r="F62" s="8" t="s">
        <v>83</v>
      </c>
      <c r="G62" s="9"/>
    </row>
    <row r="63" spans="1:17" ht="15" thickBot="1" x14ac:dyDescent="0.35">
      <c r="A63" s="71"/>
      <c r="B63" s="72" t="s">
        <v>84</v>
      </c>
      <c r="C63" s="73"/>
      <c r="D63" s="73"/>
      <c r="E63" s="74"/>
      <c r="F63" s="8" t="s">
        <v>85</v>
      </c>
      <c r="G63" s="9"/>
    </row>
    <row r="64" spans="1:17" ht="15" thickBot="1" x14ac:dyDescent="0.35">
      <c r="A64" s="72" t="s">
        <v>86</v>
      </c>
      <c r="B64" s="73"/>
      <c r="C64" s="73"/>
      <c r="D64" s="73"/>
      <c r="E64" s="74"/>
      <c r="F64" s="32" t="s">
        <v>89</v>
      </c>
      <c r="G64" s="9">
        <f>G39+G44+G49+G54+G57+G60+G63</f>
        <v>12.6</v>
      </c>
    </row>
    <row r="65" spans="1:8" ht="15" thickBot="1" x14ac:dyDescent="0.35">
      <c r="A65" s="75" t="s">
        <v>56</v>
      </c>
      <c r="B65" s="76"/>
      <c r="C65" s="76"/>
      <c r="D65" s="76"/>
      <c r="E65" s="76"/>
      <c r="F65" s="76"/>
      <c r="G65" s="77"/>
    </row>
    <row r="66" spans="1:8" ht="15" thickBot="1" x14ac:dyDescent="0.35">
      <c r="A66" s="72" t="s">
        <v>57</v>
      </c>
      <c r="B66" s="73"/>
      <c r="C66" s="73"/>
      <c r="D66" s="73"/>
      <c r="E66" s="74"/>
      <c r="F66" s="32" t="s">
        <v>58</v>
      </c>
      <c r="G66" s="9">
        <f>G34</f>
        <v>57.779999999999994</v>
      </c>
    </row>
    <row r="67" spans="1:8" ht="15" thickBot="1" x14ac:dyDescent="0.35">
      <c r="A67" s="72" t="s">
        <v>59</v>
      </c>
      <c r="B67" s="73"/>
      <c r="C67" s="73"/>
      <c r="D67" s="73"/>
      <c r="E67" s="74"/>
      <c r="F67" s="8" t="s">
        <v>60</v>
      </c>
      <c r="G67" s="9">
        <f>G64</f>
        <v>12.6</v>
      </c>
    </row>
    <row r="68" spans="1:8" ht="15" thickBot="1" x14ac:dyDescent="0.35">
      <c r="A68" s="72" t="s">
        <v>61</v>
      </c>
      <c r="B68" s="73"/>
      <c r="C68" s="73"/>
      <c r="D68" s="73"/>
      <c r="E68" s="74"/>
      <c r="F68" s="8" t="s">
        <v>62</v>
      </c>
      <c r="G68" s="9">
        <f>G66-G67</f>
        <v>45.179999999999993</v>
      </c>
    </row>
    <row r="69" spans="1:8" ht="16.2" thickBot="1" x14ac:dyDescent="0.35">
      <c r="A69" s="88" t="s">
        <v>63</v>
      </c>
      <c r="B69" s="89"/>
      <c r="C69" s="89"/>
      <c r="D69" s="89"/>
      <c r="E69" s="90"/>
      <c r="F69" s="8" t="s">
        <v>64</v>
      </c>
      <c r="G69" s="9">
        <v>20</v>
      </c>
      <c r="H69" s="43" t="s">
        <v>147</v>
      </c>
    </row>
    <row r="70" spans="1:8" ht="16.8" thickBot="1" x14ac:dyDescent="0.35">
      <c r="A70" s="75" t="s">
        <v>65</v>
      </c>
      <c r="B70" s="77"/>
      <c r="C70" s="75"/>
      <c r="D70" s="77"/>
      <c r="E70" s="11"/>
      <c r="F70" s="8" t="s">
        <v>66</v>
      </c>
      <c r="G70" s="9">
        <f>G68*G69</f>
        <v>903.59999999999991</v>
      </c>
    </row>
  </sheetData>
  <mergeCells count="75">
    <mergeCell ref="D18:E18"/>
    <mergeCell ref="A5:G5"/>
    <mergeCell ref="A6:A24"/>
    <mergeCell ref="B6:C20"/>
    <mergeCell ref="D6:F6"/>
    <mergeCell ref="D7:E7"/>
    <mergeCell ref="D8:E8"/>
    <mergeCell ref="D9:E9"/>
    <mergeCell ref="D10:E10"/>
    <mergeCell ref="D11:F11"/>
    <mergeCell ref="D12:E12"/>
    <mergeCell ref="D13:E13"/>
    <mergeCell ref="D14:E14"/>
    <mergeCell ref="D15:E15"/>
    <mergeCell ref="D16:F16"/>
    <mergeCell ref="D17:E17"/>
    <mergeCell ref="D19:E19"/>
    <mergeCell ref="D20:E20"/>
    <mergeCell ref="B21:C24"/>
    <mergeCell ref="D21:F21"/>
    <mergeCell ref="D22:E22"/>
    <mergeCell ref="D23:E23"/>
    <mergeCell ref="D24:E24"/>
    <mergeCell ref="A25:A33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D47:E47"/>
    <mergeCell ref="A34:E34"/>
    <mergeCell ref="A35:G35"/>
    <mergeCell ref="A36:A54"/>
    <mergeCell ref="B36:C50"/>
    <mergeCell ref="D36:F36"/>
    <mergeCell ref="D37:E37"/>
    <mergeCell ref="D38:E38"/>
    <mergeCell ref="D39:E39"/>
    <mergeCell ref="D40:E40"/>
    <mergeCell ref="D41:F41"/>
    <mergeCell ref="D42:E42"/>
    <mergeCell ref="D43:E43"/>
    <mergeCell ref="D44:E44"/>
    <mergeCell ref="D45:E45"/>
    <mergeCell ref="D46:F46"/>
    <mergeCell ref="D48:E48"/>
    <mergeCell ref="D49:E49"/>
    <mergeCell ref="D50:E50"/>
    <mergeCell ref="B51:C54"/>
    <mergeCell ref="D51:F51"/>
    <mergeCell ref="D52:E52"/>
    <mergeCell ref="D53:E53"/>
    <mergeCell ref="D54:E54"/>
    <mergeCell ref="A70:B70"/>
    <mergeCell ref="C70:D70"/>
    <mergeCell ref="A64:E64"/>
    <mergeCell ref="A65:G65"/>
    <mergeCell ref="A66:E66"/>
    <mergeCell ref="A67:E67"/>
    <mergeCell ref="A68:E68"/>
    <mergeCell ref="A69:E69"/>
    <mergeCell ref="A55:A63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70"/>
  <sheetViews>
    <sheetView tabSelected="1" workbookViewId="0">
      <selection activeCell="I29" sqref="I29"/>
    </sheetView>
  </sheetViews>
  <sheetFormatPr defaultRowHeight="14.4" x14ac:dyDescent="0.3"/>
  <cols>
    <col min="1" max="1" width="17.6640625" customWidth="1"/>
    <col min="2" max="2" width="33.6640625" customWidth="1"/>
    <col min="3" max="3" width="14.5546875" customWidth="1"/>
    <col min="5" max="5" width="17.44140625" customWidth="1"/>
    <col min="6" max="6" width="21" customWidth="1"/>
    <col min="7" max="7" width="17.109375" customWidth="1"/>
    <col min="9" max="9" width="42.5546875" customWidth="1"/>
    <col min="10" max="10" width="21" customWidth="1"/>
    <col min="11" max="11" width="26.33203125" customWidth="1"/>
    <col min="12" max="12" width="9" customWidth="1"/>
    <col min="13" max="13" width="18.5546875" customWidth="1"/>
  </cols>
  <sheetData>
    <row r="2" spans="1:28" ht="20.399999999999999" x14ac:dyDescent="0.35">
      <c r="A2" s="33" t="s">
        <v>158</v>
      </c>
      <c r="B2" s="33" t="s">
        <v>159</v>
      </c>
    </row>
    <row r="3" spans="1:28" x14ac:dyDescent="0.3">
      <c r="A3" s="12"/>
      <c r="O3" s="1"/>
    </row>
    <row r="4" spans="1:28" ht="15" thickBot="1" x14ac:dyDescent="0.35"/>
    <row r="5" spans="1:28" ht="15" thickBot="1" x14ac:dyDescent="0.35">
      <c r="A5" s="75" t="s">
        <v>69</v>
      </c>
      <c r="B5" s="76"/>
      <c r="C5" s="76"/>
      <c r="D5" s="76"/>
      <c r="E5" s="76"/>
      <c r="F5" s="76"/>
      <c r="G5" s="77"/>
    </row>
    <row r="6" spans="1:28" ht="15" thickBot="1" x14ac:dyDescent="0.35">
      <c r="A6" s="78" t="s">
        <v>28</v>
      </c>
      <c r="B6" s="81" t="s">
        <v>29</v>
      </c>
      <c r="C6" s="82"/>
      <c r="D6" s="72" t="s">
        <v>30</v>
      </c>
      <c r="E6" s="73"/>
      <c r="F6" s="74"/>
      <c r="G6" s="36" t="s">
        <v>141</v>
      </c>
    </row>
    <row r="7" spans="1:28" ht="15" thickBot="1" x14ac:dyDescent="0.35">
      <c r="A7" s="79"/>
      <c r="B7" s="83"/>
      <c r="C7" s="84"/>
      <c r="D7" s="72" t="s">
        <v>70</v>
      </c>
      <c r="E7" s="74"/>
      <c r="F7" s="8" t="s">
        <v>31</v>
      </c>
      <c r="G7" s="9">
        <v>488.84</v>
      </c>
      <c r="H7" s="93" t="s">
        <v>160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</row>
    <row r="8" spans="1:28" ht="15" thickBot="1" x14ac:dyDescent="0.35">
      <c r="A8" s="79"/>
      <c r="B8" s="83"/>
      <c r="C8" s="84"/>
      <c r="D8" s="72" t="s">
        <v>32</v>
      </c>
      <c r="E8" s="74"/>
      <c r="F8" s="8" t="s">
        <v>33</v>
      </c>
      <c r="G8" s="9">
        <v>0.36</v>
      </c>
      <c r="H8" s="35" t="s">
        <v>146</v>
      </c>
    </row>
    <row r="9" spans="1:28" ht="16.2" thickBot="1" x14ac:dyDescent="0.35">
      <c r="A9" s="79"/>
      <c r="B9" s="83"/>
      <c r="C9" s="84"/>
      <c r="D9" s="72" t="s">
        <v>34</v>
      </c>
      <c r="E9" s="74"/>
      <c r="F9" s="8" t="s">
        <v>35</v>
      </c>
      <c r="G9" s="9">
        <f>G7*G8</f>
        <v>175.98239999999998</v>
      </c>
      <c r="J9" s="63"/>
      <c r="K9" s="62"/>
    </row>
    <row r="10" spans="1:28" ht="29.25" customHeight="1" thickBot="1" x14ac:dyDescent="0.35">
      <c r="A10" s="79"/>
      <c r="B10" s="83"/>
      <c r="C10" s="84"/>
      <c r="D10" s="72"/>
      <c r="E10" s="74"/>
      <c r="F10" s="8"/>
      <c r="G10" s="9"/>
      <c r="J10" s="64" t="s">
        <v>133</v>
      </c>
      <c r="K10" s="64">
        <v>0.27800000000000002</v>
      </c>
      <c r="L10" s="64" t="s">
        <v>96</v>
      </c>
      <c r="M10" s="64" t="s">
        <v>131</v>
      </c>
      <c r="N10" s="64" t="s">
        <v>134</v>
      </c>
      <c r="O10" s="65" t="s">
        <v>130</v>
      </c>
      <c r="P10" s="64"/>
      <c r="Q10" s="64"/>
      <c r="R10" s="64"/>
      <c r="S10" s="64"/>
      <c r="T10" s="64"/>
      <c r="U10" s="64"/>
      <c r="V10" s="64"/>
      <c r="W10" s="64"/>
    </row>
    <row r="11" spans="1:28" ht="29.25" customHeight="1" thickBot="1" x14ac:dyDescent="0.35">
      <c r="A11" s="79"/>
      <c r="B11" s="83"/>
      <c r="C11" s="84"/>
      <c r="D11" s="72" t="s">
        <v>36</v>
      </c>
      <c r="E11" s="73"/>
      <c r="F11" s="74"/>
      <c r="G11" s="8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</row>
    <row r="12" spans="1:28" ht="15" thickBot="1" x14ac:dyDescent="0.35">
      <c r="A12" s="79"/>
      <c r="B12" s="83"/>
      <c r="C12" s="84"/>
      <c r="D12" s="72" t="s">
        <v>70</v>
      </c>
      <c r="E12" s="74"/>
      <c r="F12" s="8" t="s">
        <v>37</v>
      </c>
      <c r="G12" s="9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spans="1:28" ht="15" thickBot="1" x14ac:dyDescent="0.35">
      <c r="A13" s="79"/>
      <c r="B13" s="83"/>
      <c r="C13" s="84"/>
      <c r="D13" s="72" t="s">
        <v>32</v>
      </c>
      <c r="E13" s="74"/>
      <c r="F13" s="8" t="s">
        <v>38</v>
      </c>
      <c r="G13" s="9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</row>
    <row r="14" spans="1:28" ht="15" thickBot="1" x14ac:dyDescent="0.35">
      <c r="A14" s="79"/>
      <c r="B14" s="83"/>
      <c r="C14" s="84"/>
      <c r="D14" s="72" t="s">
        <v>34</v>
      </c>
      <c r="E14" s="74"/>
      <c r="F14" s="8" t="s">
        <v>39</v>
      </c>
      <c r="G14" s="9"/>
      <c r="J14" s="64" t="s">
        <v>125</v>
      </c>
      <c r="K14" s="64">
        <v>2.512E-2</v>
      </c>
      <c r="L14" s="64" t="s">
        <v>127</v>
      </c>
      <c r="M14" s="64" t="s">
        <v>131</v>
      </c>
      <c r="N14" s="64" t="s">
        <v>132</v>
      </c>
      <c r="O14" s="65" t="s">
        <v>130</v>
      </c>
      <c r="P14" s="64"/>
      <c r="Q14" s="64"/>
      <c r="R14" s="64"/>
      <c r="S14" s="64"/>
      <c r="T14" s="64"/>
      <c r="U14" s="64"/>
      <c r="V14" s="64"/>
      <c r="W14" s="64"/>
    </row>
    <row r="15" spans="1:28" ht="15" thickBot="1" x14ac:dyDescent="0.35">
      <c r="A15" s="79"/>
      <c r="B15" s="83"/>
      <c r="C15" s="84"/>
      <c r="D15" s="72"/>
      <c r="E15" s="74"/>
      <c r="F15" s="8"/>
      <c r="G15" s="9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</row>
    <row r="16" spans="1:28" ht="15" thickBot="1" x14ac:dyDescent="0.35">
      <c r="A16" s="79"/>
      <c r="B16" s="83"/>
      <c r="C16" s="84"/>
      <c r="D16" s="72" t="s">
        <v>40</v>
      </c>
      <c r="E16" s="73"/>
      <c r="F16" s="74"/>
      <c r="G16" s="8"/>
      <c r="J16" s="64" t="s">
        <v>125</v>
      </c>
      <c r="K16" s="66">
        <v>70</v>
      </c>
      <c r="L16" s="64" t="s">
        <v>128</v>
      </c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  <row r="17" spans="1:23" ht="15" thickBot="1" x14ac:dyDescent="0.35">
      <c r="A17" s="79"/>
      <c r="B17" s="83"/>
      <c r="C17" s="84"/>
      <c r="D17" s="72" t="s">
        <v>70</v>
      </c>
      <c r="E17" s="74"/>
      <c r="F17" s="8" t="s">
        <v>41</v>
      </c>
      <c r="G17" s="9"/>
      <c r="J17" s="64" t="s">
        <v>125</v>
      </c>
      <c r="K17" s="68">
        <f>K14*K16</f>
        <v>1.7584</v>
      </c>
      <c r="L17" s="64" t="s">
        <v>126</v>
      </c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</row>
    <row r="18" spans="1:23" ht="15" thickBot="1" x14ac:dyDescent="0.35">
      <c r="A18" s="79"/>
      <c r="B18" s="83"/>
      <c r="C18" s="84"/>
      <c r="D18" s="72" t="s">
        <v>32</v>
      </c>
      <c r="E18" s="74"/>
      <c r="F18" s="8" t="s">
        <v>42</v>
      </c>
      <c r="G18" s="9"/>
      <c r="J18" s="64" t="s">
        <v>125</v>
      </c>
      <c r="K18" s="67">
        <f>K17*1000*0.278</f>
        <v>488.83519999999999</v>
      </c>
      <c r="L18" s="64" t="s">
        <v>96</v>
      </c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  <row r="19" spans="1:23" ht="15" thickBot="1" x14ac:dyDescent="0.35">
      <c r="A19" s="79"/>
      <c r="B19" s="83"/>
      <c r="C19" s="84"/>
      <c r="D19" s="72" t="s">
        <v>34</v>
      </c>
      <c r="E19" s="74"/>
      <c r="F19" s="8" t="s">
        <v>43</v>
      </c>
      <c r="G19" s="9"/>
      <c r="J19" s="64" t="s">
        <v>125</v>
      </c>
      <c r="K19" s="67">
        <f>K18*Faktoriai!$E$13</f>
        <v>175.980672</v>
      </c>
      <c r="L19" s="64" t="s">
        <v>135</v>
      </c>
      <c r="M19" s="64" t="s">
        <v>136</v>
      </c>
      <c r="N19" s="64"/>
      <c r="O19" s="64" t="s">
        <v>67</v>
      </c>
      <c r="P19" s="64"/>
      <c r="Q19" s="64"/>
      <c r="R19" s="64"/>
      <c r="S19" s="64"/>
      <c r="T19" s="64"/>
      <c r="U19" s="64"/>
      <c r="V19" s="64"/>
      <c r="W19" s="64"/>
    </row>
    <row r="20" spans="1:23" ht="15" thickBot="1" x14ac:dyDescent="0.35">
      <c r="A20" s="79"/>
      <c r="B20" s="85"/>
      <c r="C20" s="86"/>
      <c r="D20" s="72"/>
      <c r="E20" s="74"/>
      <c r="F20" s="8"/>
      <c r="G20" s="9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</row>
    <row r="21" spans="1:23" ht="15" thickBot="1" x14ac:dyDescent="0.35">
      <c r="A21" s="79"/>
      <c r="B21" s="81" t="s">
        <v>44</v>
      </c>
      <c r="C21" s="82"/>
      <c r="D21" s="72" t="s">
        <v>45</v>
      </c>
      <c r="E21" s="73"/>
      <c r="F21" s="74"/>
      <c r="G21" s="9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</row>
    <row r="22" spans="1:23" ht="15" thickBot="1" x14ac:dyDescent="0.35">
      <c r="A22" s="79"/>
      <c r="B22" s="83"/>
      <c r="C22" s="84"/>
      <c r="D22" s="72" t="s">
        <v>46</v>
      </c>
      <c r="E22" s="74"/>
      <c r="F22" s="8" t="s">
        <v>47</v>
      </c>
      <c r="G22" s="9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</row>
    <row r="23" spans="1:23" ht="15" thickBot="1" x14ac:dyDescent="0.35">
      <c r="A23" s="79"/>
      <c r="B23" s="83"/>
      <c r="C23" s="84"/>
      <c r="D23" s="72" t="s">
        <v>71</v>
      </c>
      <c r="E23" s="74"/>
      <c r="F23" s="8" t="s">
        <v>48</v>
      </c>
      <c r="G23" s="9"/>
      <c r="J23" s="64" t="s">
        <v>124</v>
      </c>
      <c r="K23" s="64">
        <v>10.4</v>
      </c>
      <c r="L23" s="64" t="s">
        <v>129</v>
      </c>
      <c r="M23" s="64" t="s">
        <v>131</v>
      </c>
      <c r="N23" s="64" t="s">
        <v>137</v>
      </c>
      <c r="O23" s="65" t="s">
        <v>130</v>
      </c>
      <c r="P23" s="64"/>
      <c r="Q23" s="64"/>
      <c r="R23" s="64"/>
      <c r="S23" s="64"/>
      <c r="T23" s="64"/>
      <c r="U23" s="64"/>
      <c r="V23" s="64"/>
      <c r="W23" s="64"/>
    </row>
    <row r="24" spans="1:23" ht="15" thickBot="1" x14ac:dyDescent="0.35">
      <c r="A24" s="80"/>
      <c r="B24" s="85"/>
      <c r="C24" s="86"/>
      <c r="D24" s="72" t="s">
        <v>49</v>
      </c>
      <c r="E24" s="74"/>
      <c r="F24" s="8" t="s">
        <v>50</v>
      </c>
      <c r="G24" s="9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</row>
    <row r="25" spans="1:23" ht="15" thickBot="1" x14ac:dyDescent="0.35">
      <c r="A25" s="78" t="s">
        <v>51</v>
      </c>
      <c r="B25" s="72" t="s">
        <v>72</v>
      </c>
      <c r="C25" s="73"/>
      <c r="D25" s="73"/>
      <c r="E25" s="74"/>
      <c r="F25" s="8" t="s">
        <v>52</v>
      </c>
      <c r="G25" s="9">
        <v>0</v>
      </c>
      <c r="J25" s="64" t="s">
        <v>124</v>
      </c>
      <c r="K25" s="66">
        <v>0</v>
      </c>
      <c r="L25" s="64" t="s">
        <v>138</v>
      </c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</row>
    <row r="26" spans="1:23" ht="15" thickBot="1" x14ac:dyDescent="0.35">
      <c r="A26" s="79"/>
      <c r="B26" s="72" t="s">
        <v>73</v>
      </c>
      <c r="C26" s="73"/>
      <c r="D26" s="73"/>
      <c r="E26" s="74"/>
      <c r="F26" s="8" t="s">
        <v>53</v>
      </c>
      <c r="G26" s="9">
        <v>0</v>
      </c>
      <c r="J26" s="64" t="s">
        <v>124</v>
      </c>
      <c r="K26" s="67">
        <f>K25*K23</f>
        <v>0</v>
      </c>
      <c r="L26" s="64" t="s">
        <v>96</v>
      </c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</row>
    <row r="27" spans="1:23" ht="15" thickBot="1" x14ac:dyDescent="0.35">
      <c r="A27" s="79"/>
      <c r="B27" s="72" t="s">
        <v>74</v>
      </c>
      <c r="C27" s="73"/>
      <c r="D27" s="73"/>
      <c r="E27" s="74"/>
      <c r="F27" s="8" t="s">
        <v>75</v>
      </c>
      <c r="G27" s="9">
        <f>G25*G26</f>
        <v>0</v>
      </c>
      <c r="J27" s="64" t="s">
        <v>124</v>
      </c>
      <c r="K27" s="67">
        <f>K26*Faktoriai!N23</f>
        <v>0</v>
      </c>
      <c r="L27" s="64" t="s">
        <v>135</v>
      </c>
      <c r="M27" s="64" t="s">
        <v>136</v>
      </c>
      <c r="N27" s="64"/>
      <c r="O27" s="64"/>
      <c r="P27" s="64"/>
      <c r="Q27" s="64"/>
      <c r="R27" s="64"/>
      <c r="S27" s="64"/>
      <c r="T27" s="64"/>
      <c r="U27" s="64"/>
      <c r="V27" s="64"/>
      <c r="W27" s="64"/>
    </row>
    <row r="28" spans="1:23" ht="16.2" thickBot="1" x14ac:dyDescent="0.35">
      <c r="A28" s="79"/>
      <c r="B28" s="72" t="s">
        <v>76</v>
      </c>
      <c r="C28" s="73"/>
      <c r="D28" s="73"/>
      <c r="E28" s="74"/>
      <c r="F28" s="8" t="s">
        <v>54</v>
      </c>
      <c r="G28" s="9">
        <v>0</v>
      </c>
      <c r="H28" s="3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</row>
    <row r="29" spans="1:23" ht="15" thickBot="1" x14ac:dyDescent="0.35">
      <c r="A29" s="79"/>
      <c r="B29" s="72" t="s">
        <v>77</v>
      </c>
      <c r="C29" s="73"/>
      <c r="D29" s="73"/>
      <c r="E29" s="74"/>
      <c r="F29" s="8" t="s">
        <v>55</v>
      </c>
      <c r="G29" s="9">
        <v>0</v>
      </c>
      <c r="H29" s="35"/>
    </row>
    <row r="30" spans="1:23" ht="15" thickBot="1" x14ac:dyDescent="0.35">
      <c r="A30" s="79"/>
      <c r="B30" s="72" t="s">
        <v>78</v>
      </c>
      <c r="C30" s="73"/>
      <c r="D30" s="73"/>
      <c r="E30" s="74"/>
      <c r="F30" s="8" t="s">
        <v>79</v>
      </c>
      <c r="G30" s="9">
        <f>G28*G29</f>
        <v>0</v>
      </c>
    </row>
    <row r="31" spans="1:23" ht="15" thickBot="1" x14ac:dyDescent="0.35">
      <c r="A31" s="79"/>
      <c r="B31" s="72" t="s">
        <v>80</v>
      </c>
      <c r="C31" s="73"/>
      <c r="D31" s="73"/>
      <c r="E31" s="74"/>
      <c r="F31" s="8" t="s">
        <v>81</v>
      </c>
      <c r="G31" s="9"/>
    </row>
    <row r="32" spans="1:23" ht="15" thickBot="1" x14ac:dyDescent="0.35">
      <c r="A32" s="79"/>
      <c r="B32" s="72" t="s">
        <v>82</v>
      </c>
      <c r="C32" s="73"/>
      <c r="D32" s="73"/>
      <c r="E32" s="74"/>
      <c r="F32" s="8" t="s">
        <v>83</v>
      </c>
      <c r="G32" s="9"/>
    </row>
    <row r="33" spans="1:7" ht="15" thickBot="1" x14ac:dyDescent="0.35">
      <c r="A33" s="80"/>
      <c r="B33" s="72" t="s">
        <v>84</v>
      </c>
      <c r="C33" s="73"/>
      <c r="D33" s="73"/>
      <c r="E33" s="74"/>
      <c r="F33" s="8" t="s">
        <v>85</v>
      </c>
      <c r="G33" s="9"/>
    </row>
    <row r="34" spans="1:7" ht="28.2" thickBot="1" x14ac:dyDescent="0.35">
      <c r="A34" s="72" t="s">
        <v>86</v>
      </c>
      <c r="B34" s="73"/>
      <c r="C34" s="73"/>
      <c r="D34" s="73"/>
      <c r="E34" s="74"/>
      <c r="F34" s="61" t="s">
        <v>87</v>
      </c>
      <c r="G34" s="9">
        <f>G9+G30</f>
        <v>175.98239999999998</v>
      </c>
    </row>
    <row r="35" spans="1:7" ht="15" thickBot="1" x14ac:dyDescent="0.35">
      <c r="A35" s="75" t="s">
        <v>0</v>
      </c>
      <c r="B35" s="76"/>
      <c r="C35" s="76"/>
      <c r="D35" s="76"/>
      <c r="E35" s="76"/>
      <c r="F35" s="76"/>
      <c r="G35" s="77"/>
    </row>
    <row r="36" spans="1:7" ht="15" thickBot="1" x14ac:dyDescent="0.35">
      <c r="A36" s="78" t="s">
        <v>28</v>
      </c>
      <c r="B36" s="81" t="s">
        <v>29</v>
      </c>
      <c r="C36" s="82"/>
      <c r="D36" s="72" t="s">
        <v>30</v>
      </c>
      <c r="E36" s="73"/>
      <c r="F36" s="74"/>
      <c r="G36" s="8"/>
    </row>
    <row r="37" spans="1:7" ht="15" thickBot="1" x14ac:dyDescent="0.35">
      <c r="A37" s="79"/>
      <c r="B37" s="83"/>
      <c r="C37" s="84"/>
      <c r="D37" s="72" t="s">
        <v>70</v>
      </c>
      <c r="E37" s="74"/>
      <c r="F37" s="8" t="s">
        <v>31</v>
      </c>
      <c r="G37" s="9"/>
    </row>
    <row r="38" spans="1:7" ht="15" thickBot="1" x14ac:dyDescent="0.35">
      <c r="A38" s="79"/>
      <c r="B38" s="83"/>
      <c r="C38" s="84"/>
      <c r="D38" s="72" t="s">
        <v>32</v>
      </c>
      <c r="E38" s="74"/>
      <c r="F38" s="8" t="s">
        <v>33</v>
      </c>
      <c r="G38" s="9"/>
    </row>
    <row r="39" spans="1:7" ht="15" thickBot="1" x14ac:dyDescent="0.35">
      <c r="A39" s="79"/>
      <c r="B39" s="83"/>
      <c r="C39" s="84"/>
      <c r="D39" s="72" t="s">
        <v>34</v>
      </c>
      <c r="E39" s="74"/>
      <c r="F39" s="8" t="s">
        <v>35</v>
      </c>
      <c r="G39" s="9"/>
    </row>
    <row r="40" spans="1:7" ht="15" thickBot="1" x14ac:dyDescent="0.35">
      <c r="A40" s="79"/>
      <c r="B40" s="83"/>
      <c r="C40" s="84"/>
      <c r="D40" s="72"/>
      <c r="E40" s="74"/>
      <c r="F40" s="8"/>
      <c r="G40" s="9"/>
    </row>
    <row r="41" spans="1:7" ht="15" thickBot="1" x14ac:dyDescent="0.35">
      <c r="A41" s="79"/>
      <c r="B41" s="83"/>
      <c r="C41" s="84"/>
      <c r="D41" s="72" t="s">
        <v>36</v>
      </c>
      <c r="E41" s="73"/>
      <c r="F41" s="74"/>
      <c r="G41" s="8"/>
    </row>
    <row r="42" spans="1:7" ht="15" thickBot="1" x14ac:dyDescent="0.35">
      <c r="A42" s="79"/>
      <c r="B42" s="83"/>
      <c r="C42" s="84"/>
      <c r="D42" s="72" t="s">
        <v>70</v>
      </c>
      <c r="E42" s="74"/>
      <c r="F42" s="8" t="s">
        <v>37</v>
      </c>
      <c r="G42" s="9"/>
    </row>
    <row r="43" spans="1:7" ht="15" thickBot="1" x14ac:dyDescent="0.35">
      <c r="A43" s="79"/>
      <c r="B43" s="83"/>
      <c r="C43" s="84"/>
      <c r="D43" s="72" t="s">
        <v>32</v>
      </c>
      <c r="E43" s="74"/>
      <c r="F43" s="8" t="s">
        <v>38</v>
      </c>
      <c r="G43" s="9"/>
    </row>
    <row r="44" spans="1:7" ht="15" thickBot="1" x14ac:dyDescent="0.35">
      <c r="A44" s="79"/>
      <c r="B44" s="83"/>
      <c r="C44" s="84"/>
      <c r="D44" s="72" t="s">
        <v>34</v>
      </c>
      <c r="E44" s="74"/>
      <c r="F44" s="8" t="s">
        <v>39</v>
      </c>
      <c r="G44" s="9"/>
    </row>
    <row r="45" spans="1:7" ht="15" thickBot="1" x14ac:dyDescent="0.35">
      <c r="A45" s="79"/>
      <c r="B45" s="83"/>
      <c r="C45" s="84"/>
      <c r="D45" s="72"/>
      <c r="E45" s="74"/>
      <c r="F45" s="8"/>
      <c r="G45" s="9"/>
    </row>
    <row r="46" spans="1:7" ht="15" thickBot="1" x14ac:dyDescent="0.35">
      <c r="A46" s="79"/>
      <c r="B46" s="83"/>
      <c r="C46" s="84"/>
      <c r="D46" s="72" t="s">
        <v>40</v>
      </c>
      <c r="E46" s="73"/>
      <c r="F46" s="74"/>
      <c r="G46" s="8"/>
    </row>
    <row r="47" spans="1:7" ht="15" thickBot="1" x14ac:dyDescent="0.35">
      <c r="A47" s="79"/>
      <c r="B47" s="83"/>
      <c r="C47" s="84"/>
      <c r="D47" s="72" t="s">
        <v>70</v>
      </c>
      <c r="E47" s="74"/>
      <c r="F47" s="8" t="s">
        <v>41</v>
      </c>
      <c r="G47" s="9"/>
    </row>
    <row r="48" spans="1:7" ht="15" thickBot="1" x14ac:dyDescent="0.35">
      <c r="A48" s="79"/>
      <c r="B48" s="83"/>
      <c r="C48" s="84"/>
      <c r="D48" s="72" t="s">
        <v>32</v>
      </c>
      <c r="E48" s="74"/>
      <c r="F48" s="8" t="s">
        <v>42</v>
      </c>
      <c r="G48" s="9"/>
    </row>
    <row r="49" spans="1:11" ht="15" thickBot="1" x14ac:dyDescent="0.35">
      <c r="A49" s="79"/>
      <c r="B49" s="83"/>
      <c r="C49" s="84"/>
      <c r="D49" s="72" t="s">
        <v>34</v>
      </c>
      <c r="E49" s="74"/>
      <c r="F49" s="8" t="s">
        <v>43</v>
      </c>
      <c r="G49" s="9"/>
    </row>
    <row r="50" spans="1:11" ht="15" thickBot="1" x14ac:dyDescent="0.35">
      <c r="A50" s="79"/>
      <c r="B50" s="85"/>
      <c r="C50" s="86"/>
      <c r="D50" s="72"/>
      <c r="E50" s="74"/>
      <c r="F50" s="8"/>
      <c r="G50" s="9"/>
    </row>
    <row r="51" spans="1:11" ht="15" thickBot="1" x14ac:dyDescent="0.35">
      <c r="A51" s="79"/>
      <c r="B51" s="81" t="s">
        <v>44</v>
      </c>
      <c r="C51" s="82"/>
      <c r="D51" s="72" t="s">
        <v>45</v>
      </c>
      <c r="E51" s="73"/>
      <c r="F51" s="74"/>
      <c r="G51" s="9"/>
    </row>
    <row r="52" spans="1:11" ht="15" thickBot="1" x14ac:dyDescent="0.35">
      <c r="A52" s="79"/>
      <c r="B52" s="83"/>
      <c r="C52" s="84"/>
      <c r="D52" s="72" t="s">
        <v>46</v>
      </c>
      <c r="E52" s="74"/>
      <c r="F52" s="8" t="s">
        <v>47</v>
      </c>
      <c r="G52" s="9"/>
    </row>
    <row r="53" spans="1:11" ht="15" thickBot="1" x14ac:dyDescent="0.35">
      <c r="A53" s="79"/>
      <c r="B53" s="83"/>
      <c r="C53" s="84"/>
      <c r="D53" s="72" t="s">
        <v>71</v>
      </c>
      <c r="E53" s="74"/>
      <c r="F53" s="8" t="s">
        <v>48</v>
      </c>
      <c r="G53" s="9"/>
    </row>
    <row r="54" spans="1:11" ht="15" thickBot="1" x14ac:dyDescent="0.35">
      <c r="A54" s="80"/>
      <c r="B54" s="85"/>
      <c r="C54" s="86"/>
      <c r="D54" s="72" t="s">
        <v>49</v>
      </c>
      <c r="E54" s="74"/>
      <c r="F54" s="8" t="s">
        <v>50</v>
      </c>
      <c r="G54" s="9"/>
    </row>
    <row r="55" spans="1:11" ht="30.75" customHeight="1" thickBot="1" x14ac:dyDescent="0.35">
      <c r="A55" s="69" t="s">
        <v>51</v>
      </c>
      <c r="B55" s="72" t="s">
        <v>72</v>
      </c>
      <c r="C55" s="73"/>
      <c r="D55" s="73"/>
      <c r="E55" s="74"/>
      <c r="F55" s="8" t="s">
        <v>52</v>
      </c>
      <c r="G55" s="9">
        <v>0</v>
      </c>
      <c r="H55" s="91"/>
      <c r="I55" s="92"/>
      <c r="J55" s="92"/>
      <c r="K55" s="92"/>
    </row>
    <row r="56" spans="1:11" ht="16.2" thickBot="1" x14ac:dyDescent="0.35">
      <c r="A56" s="70"/>
      <c r="B56" s="72" t="s">
        <v>73</v>
      </c>
      <c r="C56" s="73"/>
      <c r="D56" s="73"/>
      <c r="E56" s="74"/>
      <c r="F56" s="8" t="s">
        <v>53</v>
      </c>
      <c r="G56" s="9">
        <v>0</v>
      </c>
      <c r="H56" s="34"/>
    </row>
    <row r="57" spans="1:11" ht="15" thickBot="1" x14ac:dyDescent="0.35">
      <c r="A57" s="70"/>
      <c r="B57" s="72" t="s">
        <v>88</v>
      </c>
      <c r="C57" s="73"/>
      <c r="D57" s="73"/>
      <c r="E57" s="74"/>
      <c r="F57" s="8" t="s">
        <v>75</v>
      </c>
      <c r="G57" s="9">
        <f>G55*G56</f>
        <v>0</v>
      </c>
    </row>
    <row r="58" spans="1:11" ht="16.2" thickBot="1" x14ac:dyDescent="0.35">
      <c r="A58" s="70"/>
      <c r="B58" s="72" t="s">
        <v>76</v>
      </c>
      <c r="C58" s="73"/>
      <c r="D58" s="73"/>
      <c r="E58" s="74"/>
      <c r="F58" s="8" t="s">
        <v>54</v>
      </c>
      <c r="G58" s="9">
        <v>0</v>
      </c>
      <c r="H58" s="34"/>
    </row>
    <row r="59" spans="1:11" ht="15" thickBot="1" x14ac:dyDescent="0.35">
      <c r="A59" s="70"/>
      <c r="B59" s="72" t="s">
        <v>77</v>
      </c>
      <c r="C59" s="73"/>
      <c r="D59" s="73"/>
      <c r="E59" s="74"/>
      <c r="F59" s="8" t="s">
        <v>55</v>
      </c>
      <c r="G59" s="9">
        <v>0</v>
      </c>
      <c r="H59" s="35"/>
    </row>
    <row r="60" spans="1:11" ht="15" thickBot="1" x14ac:dyDescent="0.35">
      <c r="A60" s="70"/>
      <c r="B60" s="72" t="s">
        <v>78</v>
      </c>
      <c r="C60" s="73"/>
      <c r="D60" s="73"/>
      <c r="E60" s="74"/>
      <c r="F60" s="8" t="s">
        <v>79</v>
      </c>
      <c r="G60" s="9">
        <f>G58*G59</f>
        <v>0</v>
      </c>
    </row>
    <row r="61" spans="1:11" ht="15" thickBot="1" x14ac:dyDescent="0.35">
      <c r="A61" s="70"/>
      <c r="B61" s="72" t="s">
        <v>80</v>
      </c>
      <c r="C61" s="73"/>
      <c r="D61" s="73"/>
      <c r="E61" s="74"/>
      <c r="F61" s="8" t="s">
        <v>81</v>
      </c>
      <c r="G61" s="9"/>
    </row>
    <row r="62" spans="1:11" ht="15" thickBot="1" x14ac:dyDescent="0.35">
      <c r="A62" s="70"/>
      <c r="B62" s="72" t="s">
        <v>82</v>
      </c>
      <c r="C62" s="73"/>
      <c r="D62" s="73"/>
      <c r="E62" s="74"/>
      <c r="F62" s="8" t="s">
        <v>83</v>
      </c>
      <c r="G62" s="9"/>
    </row>
    <row r="63" spans="1:11" ht="15" thickBot="1" x14ac:dyDescent="0.35">
      <c r="A63" s="71"/>
      <c r="B63" s="72" t="s">
        <v>84</v>
      </c>
      <c r="C63" s="73"/>
      <c r="D63" s="73"/>
      <c r="E63" s="74"/>
      <c r="F63" s="8" t="s">
        <v>85</v>
      </c>
      <c r="G63" s="9"/>
    </row>
    <row r="64" spans="1:11" ht="28.2" thickBot="1" x14ac:dyDescent="0.35">
      <c r="A64" s="72" t="s">
        <v>86</v>
      </c>
      <c r="B64" s="73"/>
      <c r="C64" s="73"/>
      <c r="D64" s="73"/>
      <c r="E64" s="74"/>
      <c r="F64" s="61" t="s">
        <v>89</v>
      </c>
      <c r="G64" s="9">
        <f>G39+G44+G49+G54+G57+G60+G63</f>
        <v>0</v>
      </c>
    </row>
    <row r="65" spans="1:7" ht="15" thickBot="1" x14ac:dyDescent="0.35">
      <c r="A65" s="75" t="s">
        <v>56</v>
      </c>
      <c r="B65" s="76"/>
      <c r="C65" s="76"/>
      <c r="D65" s="76"/>
      <c r="E65" s="76"/>
      <c r="F65" s="76"/>
      <c r="G65" s="77"/>
    </row>
    <row r="66" spans="1:7" ht="15" thickBot="1" x14ac:dyDescent="0.35">
      <c r="A66" s="72" t="s">
        <v>57</v>
      </c>
      <c r="B66" s="73"/>
      <c r="C66" s="73"/>
      <c r="D66" s="73"/>
      <c r="E66" s="74"/>
      <c r="F66" s="61" t="s">
        <v>58</v>
      </c>
      <c r="G66" s="9">
        <f>G34</f>
        <v>175.98239999999998</v>
      </c>
    </row>
    <row r="67" spans="1:7" ht="15" thickBot="1" x14ac:dyDescent="0.35">
      <c r="A67" s="72" t="s">
        <v>59</v>
      </c>
      <c r="B67" s="73"/>
      <c r="C67" s="73"/>
      <c r="D67" s="73"/>
      <c r="E67" s="74"/>
      <c r="F67" s="8" t="s">
        <v>60</v>
      </c>
      <c r="G67" s="9">
        <f>G64</f>
        <v>0</v>
      </c>
    </row>
    <row r="68" spans="1:7" ht="15" thickBot="1" x14ac:dyDescent="0.35">
      <c r="A68" s="72" t="s">
        <v>61</v>
      </c>
      <c r="B68" s="73"/>
      <c r="C68" s="73"/>
      <c r="D68" s="73"/>
      <c r="E68" s="74"/>
      <c r="F68" s="8" t="s">
        <v>62</v>
      </c>
      <c r="G68" s="9">
        <f>G66-G67</f>
        <v>175.98239999999998</v>
      </c>
    </row>
    <row r="69" spans="1:7" ht="15" thickBot="1" x14ac:dyDescent="0.35">
      <c r="A69" s="88" t="s">
        <v>63</v>
      </c>
      <c r="B69" s="89"/>
      <c r="C69" s="89"/>
      <c r="D69" s="89"/>
      <c r="E69" s="90"/>
      <c r="F69" s="8" t="s">
        <v>64</v>
      </c>
      <c r="G69" s="9">
        <v>15</v>
      </c>
    </row>
    <row r="70" spans="1:7" ht="16.8" thickBot="1" x14ac:dyDescent="0.35">
      <c r="A70" s="75" t="s">
        <v>65</v>
      </c>
      <c r="B70" s="77"/>
      <c r="C70" s="75"/>
      <c r="D70" s="77"/>
      <c r="E70" s="11"/>
      <c r="F70" s="8" t="s">
        <v>66</v>
      </c>
      <c r="G70" s="9">
        <f>G68*G69</f>
        <v>2639.7359999999999</v>
      </c>
    </row>
  </sheetData>
  <mergeCells count="77">
    <mergeCell ref="A69:E69"/>
    <mergeCell ref="A70:B70"/>
    <mergeCell ref="C70:D70"/>
    <mergeCell ref="H7:AB7"/>
    <mergeCell ref="B63:E63"/>
    <mergeCell ref="A64:E64"/>
    <mergeCell ref="A65:G65"/>
    <mergeCell ref="A66:E66"/>
    <mergeCell ref="A67:E67"/>
    <mergeCell ref="A68:E68"/>
    <mergeCell ref="A55:A63"/>
    <mergeCell ref="B55:E55"/>
    <mergeCell ref="H55:K55"/>
    <mergeCell ref="B56:E56"/>
    <mergeCell ref="B57:E57"/>
    <mergeCell ref="B58:E58"/>
    <mergeCell ref="B59:E59"/>
    <mergeCell ref="B60:E60"/>
    <mergeCell ref="B61:E61"/>
    <mergeCell ref="B62:E62"/>
    <mergeCell ref="D48:E48"/>
    <mergeCell ref="D49:E49"/>
    <mergeCell ref="D50:E50"/>
    <mergeCell ref="B51:C54"/>
    <mergeCell ref="D51:F51"/>
    <mergeCell ref="D52:E52"/>
    <mergeCell ref="D53:E53"/>
    <mergeCell ref="D54:E54"/>
    <mergeCell ref="D47:E47"/>
    <mergeCell ref="A34:E34"/>
    <mergeCell ref="A35:G35"/>
    <mergeCell ref="A36:A54"/>
    <mergeCell ref="B36:C50"/>
    <mergeCell ref="D36:F36"/>
    <mergeCell ref="D37:E37"/>
    <mergeCell ref="D38:E38"/>
    <mergeCell ref="D39:E39"/>
    <mergeCell ref="D40:E40"/>
    <mergeCell ref="D41:F41"/>
    <mergeCell ref="D42:E42"/>
    <mergeCell ref="D43:E43"/>
    <mergeCell ref="D44:E44"/>
    <mergeCell ref="D45:E45"/>
    <mergeCell ref="D46:F46"/>
    <mergeCell ref="A25:A33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D19:E19"/>
    <mergeCell ref="D20:E20"/>
    <mergeCell ref="B21:C24"/>
    <mergeCell ref="D21:F21"/>
    <mergeCell ref="D22:E22"/>
    <mergeCell ref="D23:E23"/>
    <mergeCell ref="D24:E24"/>
    <mergeCell ref="D18:E18"/>
    <mergeCell ref="A5:G5"/>
    <mergeCell ref="A6:A24"/>
    <mergeCell ref="B6:C20"/>
    <mergeCell ref="D6:F6"/>
    <mergeCell ref="D7:E7"/>
    <mergeCell ref="D8:E8"/>
    <mergeCell ref="D9:E9"/>
    <mergeCell ref="D10:E10"/>
    <mergeCell ref="D11:F11"/>
    <mergeCell ref="D12:E12"/>
    <mergeCell ref="D13:E13"/>
    <mergeCell ref="D14:E14"/>
    <mergeCell ref="D15:E15"/>
    <mergeCell ref="D16:F16"/>
    <mergeCell ref="D17:E17"/>
  </mergeCells>
  <hyperlinks>
    <hyperlink ref="O9" r:id="rId1" display="http://klimatas.gamta.lt/files/NIR_2020 04 15.pdf"/>
    <hyperlink ref="O14" r:id="rId2" display="http://klimatas.gamta.lt/files/NIR_2020 04 15.pdf"/>
    <hyperlink ref="O10" r:id="rId3" display="http://klimatas.gamta.lt/files/NIR_2020 04 15.pdf"/>
    <hyperlink ref="O23" r:id="rId4" display="http://klimatas.gamta.lt/files/NIR_2020 04 15.pdf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workbookViewId="0">
      <selection activeCell="A2" sqref="A2:N20"/>
    </sheetView>
  </sheetViews>
  <sheetFormatPr defaultRowHeight="14.4" x14ac:dyDescent="0.3"/>
  <cols>
    <col min="1" max="1" width="17.5546875" customWidth="1"/>
    <col min="2" max="2" width="10.33203125" bestFit="1" customWidth="1"/>
    <col min="3" max="3" width="13.44140625" bestFit="1" customWidth="1"/>
    <col min="5" max="5" width="19.5546875" customWidth="1"/>
  </cols>
  <sheetData>
    <row r="2" spans="1:6" x14ac:dyDescent="0.3">
      <c r="A2" t="s">
        <v>133</v>
      </c>
      <c r="B2">
        <v>0.27800000000000002</v>
      </c>
      <c r="C2" t="s">
        <v>96</v>
      </c>
      <c r="D2" t="s">
        <v>131</v>
      </c>
      <c r="E2" t="s">
        <v>134</v>
      </c>
      <c r="F2" s="1" t="s">
        <v>130</v>
      </c>
    </row>
    <row r="6" spans="1:6" x14ac:dyDescent="0.3">
      <c r="A6" t="s">
        <v>125</v>
      </c>
      <c r="B6">
        <v>2.512E-2</v>
      </c>
      <c r="C6" t="s">
        <v>127</v>
      </c>
      <c r="D6" t="s">
        <v>131</v>
      </c>
      <c r="E6" t="s">
        <v>132</v>
      </c>
      <c r="F6" s="1" t="s">
        <v>130</v>
      </c>
    </row>
    <row r="8" spans="1:6" x14ac:dyDescent="0.3">
      <c r="A8" t="s">
        <v>125</v>
      </c>
      <c r="B8" s="29">
        <v>70</v>
      </c>
      <c r="C8" t="s">
        <v>128</v>
      </c>
    </row>
    <row r="9" spans="1:6" x14ac:dyDescent="0.3">
      <c r="A9" t="s">
        <v>125</v>
      </c>
      <c r="B9" s="31">
        <f>B6*B8</f>
        <v>1.7584</v>
      </c>
      <c r="C9" t="s">
        <v>126</v>
      </c>
    </row>
    <row r="10" spans="1:6" x14ac:dyDescent="0.3">
      <c r="A10" t="s">
        <v>125</v>
      </c>
      <c r="B10" s="30">
        <f>B9*1000*0.278</f>
        <v>488.83519999999999</v>
      </c>
      <c r="C10" t="s">
        <v>96</v>
      </c>
    </row>
    <row r="11" spans="1:6" x14ac:dyDescent="0.3">
      <c r="A11" t="s">
        <v>125</v>
      </c>
      <c r="B11" s="30">
        <f>B10*Faktoriai!$E$13</f>
        <v>175.980672</v>
      </c>
      <c r="C11" t="s">
        <v>135</v>
      </c>
      <c r="D11" t="s">
        <v>136</v>
      </c>
      <c r="F11" t="s">
        <v>67</v>
      </c>
    </row>
    <row r="15" spans="1:6" x14ac:dyDescent="0.3">
      <c r="A15" t="s">
        <v>124</v>
      </c>
      <c r="B15">
        <v>10.4</v>
      </c>
      <c r="C15" t="s">
        <v>129</v>
      </c>
      <c r="D15" t="s">
        <v>131</v>
      </c>
      <c r="E15" t="s">
        <v>137</v>
      </c>
      <c r="F15" s="1" t="s">
        <v>130</v>
      </c>
    </row>
    <row r="17" spans="1:4" x14ac:dyDescent="0.3">
      <c r="A17" t="s">
        <v>124</v>
      </c>
      <c r="B17" s="29">
        <v>0</v>
      </c>
      <c r="C17" t="s">
        <v>138</v>
      </c>
    </row>
    <row r="18" spans="1:4" x14ac:dyDescent="0.3">
      <c r="A18" t="s">
        <v>124</v>
      </c>
      <c r="B18" s="30">
        <f>B17*B15</f>
        <v>0</v>
      </c>
      <c r="C18" t="s">
        <v>96</v>
      </c>
    </row>
    <row r="19" spans="1:4" x14ac:dyDescent="0.3">
      <c r="A19" t="s">
        <v>124</v>
      </c>
      <c r="B19" s="30">
        <f>B18*Faktoriai!E15</f>
        <v>0</v>
      </c>
      <c r="C19" t="s">
        <v>135</v>
      </c>
      <c r="D19" t="s">
        <v>136</v>
      </c>
    </row>
  </sheetData>
  <phoneticPr fontId="19" type="noConversion"/>
  <hyperlinks>
    <hyperlink ref="F6" r:id="rId1" display="http://klimatas.gamta.lt/files/NIR_2020 04 15.pdf"/>
    <hyperlink ref="F2" r:id="rId2" display="http://klimatas.gamta.lt/files/NIR_2020 04 15.pdf"/>
    <hyperlink ref="F15" r:id="rId3" display="http://klimatas.gamta.lt/files/NIR_2020 04 15.pdf"/>
  </hyperlinks>
  <pageMargins left="0.7" right="0.7" top="0.75" bottom="0.75" header="0.3" footer="0.3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4"/>
  <sheetViews>
    <sheetView zoomScale="85" zoomScaleNormal="85" workbookViewId="0">
      <selection activeCell="E13" sqref="E13"/>
    </sheetView>
  </sheetViews>
  <sheetFormatPr defaultRowHeight="14.4" x14ac:dyDescent="0.3"/>
  <cols>
    <col min="1" max="1" width="7" customWidth="1"/>
    <col min="2" max="2" width="46.5546875" customWidth="1"/>
    <col min="3" max="3" width="11.5546875" bestFit="1" customWidth="1"/>
    <col min="5" max="5" width="13.109375" customWidth="1"/>
  </cols>
  <sheetData>
    <row r="3" spans="1:11" x14ac:dyDescent="0.3">
      <c r="B3" t="s">
        <v>68</v>
      </c>
    </row>
    <row r="4" spans="1:11" x14ac:dyDescent="0.3">
      <c r="B4" s="1" t="s">
        <v>67</v>
      </c>
    </row>
    <row r="5" spans="1:11" ht="15" thickBot="1" x14ac:dyDescent="0.35"/>
    <row r="6" spans="1:11" ht="18" x14ac:dyDescent="0.3">
      <c r="A6" s="2" t="s">
        <v>1</v>
      </c>
      <c r="B6" s="95" t="s">
        <v>3</v>
      </c>
      <c r="C6" s="4" t="s">
        <v>4</v>
      </c>
      <c r="D6" s="4" t="s">
        <v>6</v>
      </c>
      <c r="E6" s="97" t="s">
        <v>7</v>
      </c>
    </row>
    <row r="7" spans="1:11" ht="16.2" thickBot="1" x14ac:dyDescent="0.35">
      <c r="A7" s="3" t="s">
        <v>2</v>
      </c>
      <c r="B7" s="96"/>
      <c r="C7" s="5" t="s">
        <v>5</v>
      </c>
      <c r="D7" s="5" t="s">
        <v>5</v>
      </c>
      <c r="E7" s="98"/>
    </row>
    <row r="8" spans="1:11" ht="16.2" thickBot="1" x14ac:dyDescent="0.35">
      <c r="A8" s="3" t="s">
        <v>8</v>
      </c>
      <c r="B8" s="6" t="s">
        <v>9</v>
      </c>
      <c r="C8" s="5">
        <v>1.1000000000000001</v>
      </c>
      <c r="D8" s="5">
        <v>0</v>
      </c>
      <c r="E8" s="5">
        <v>0.28999999999999998</v>
      </c>
    </row>
    <row r="9" spans="1:11" ht="16.2" thickBot="1" x14ac:dyDescent="0.35">
      <c r="A9" s="3" t="s">
        <v>10</v>
      </c>
      <c r="B9" s="6" t="s">
        <v>11</v>
      </c>
      <c r="C9" s="5">
        <v>1.1000000000000001</v>
      </c>
      <c r="D9" s="5">
        <v>0</v>
      </c>
      <c r="E9" s="5">
        <v>0.28999999999999998</v>
      </c>
      <c r="J9" t="s">
        <v>96</v>
      </c>
    </row>
    <row r="10" spans="1:11" ht="31.8" thickBot="1" x14ac:dyDescent="0.35">
      <c r="A10" s="3" t="s">
        <v>12</v>
      </c>
      <c r="B10" s="6" t="s">
        <v>13</v>
      </c>
      <c r="C10" s="5">
        <v>1.1000000000000001</v>
      </c>
      <c r="D10" s="5">
        <v>0</v>
      </c>
      <c r="E10" s="5">
        <v>0.28999999999999998</v>
      </c>
      <c r="I10" t="s">
        <v>95</v>
      </c>
      <c r="J10">
        <v>0.27800000000000002</v>
      </c>
    </row>
    <row r="11" spans="1:11" ht="16.2" thickBot="1" x14ac:dyDescent="0.35">
      <c r="A11" s="3" t="s">
        <v>14</v>
      </c>
      <c r="B11" s="6" t="s">
        <v>15</v>
      </c>
      <c r="C11" s="5">
        <v>1.1000000000000001</v>
      </c>
      <c r="D11" s="5">
        <v>0</v>
      </c>
      <c r="E11" s="5">
        <v>0.22</v>
      </c>
    </row>
    <row r="12" spans="1:11" ht="16.2" thickBot="1" x14ac:dyDescent="0.35">
      <c r="A12" s="3" t="s">
        <v>16</v>
      </c>
      <c r="B12" s="6" t="s">
        <v>17</v>
      </c>
      <c r="C12" s="5">
        <v>1.1000000000000001</v>
      </c>
      <c r="D12" s="5">
        <v>0</v>
      </c>
      <c r="E12" s="5">
        <v>0.36</v>
      </c>
    </row>
    <row r="13" spans="1:11" ht="16.2" thickBot="1" x14ac:dyDescent="0.35">
      <c r="A13" s="3" t="s">
        <v>18</v>
      </c>
      <c r="B13" s="6" t="s">
        <v>19</v>
      </c>
      <c r="C13" s="5">
        <v>1.2</v>
      </c>
      <c r="D13" s="5">
        <v>0</v>
      </c>
      <c r="E13" s="5">
        <v>0.36</v>
      </c>
    </row>
    <row r="14" spans="1:11" ht="31.8" thickBot="1" x14ac:dyDescent="0.35">
      <c r="A14" s="3" t="s">
        <v>20</v>
      </c>
      <c r="B14" s="6" t="s">
        <v>21</v>
      </c>
      <c r="C14" s="5">
        <v>0.2</v>
      </c>
      <c r="D14" s="5">
        <v>1</v>
      </c>
      <c r="E14" s="5">
        <v>0.04</v>
      </c>
      <c r="I14" t="s">
        <v>123</v>
      </c>
      <c r="J14">
        <v>298</v>
      </c>
      <c r="K14" t="s">
        <v>122</v>
      </c>
    </row>
    <row r="15" spans="1:11" ht="16.2" thickBot="1" x14ac:dyDescent="0.35">
      <c r="A15" s="3" t="s">
        <v>22</v>
      </c>
      <c r="B15" s="6" t="s">
        <v>23</v>
      </c>
      <c r="C15" s="5">
        <v>1.1000000000000001</v>
      </c>
      <c r="D15" s="5">
        <v>0</v>
      </c>
      <c r="E15" s="5">
        <v>0.22</v>
      </c>
    </row>
    <row r="16" spans="1:11" ht="16.2" thickBot="1" x14ac:dyDescent="0.35">
      <c r="A16" s="3" t="s">
        <v>24</v>
      </c>
      <c r="B16" s="6" t="s">
        <v>25</v>
      </c>
      <c r="C16" s="5">
        <v>2.2999999999999998</v>
      </c>
      <c r="D16" s="5">
        <v>0.2</v>
      </c>
      <c r="E16" s="5">
        <v>0.42</v>
      </c>
    </row>
    <row r="17" spans="1:5" ht="16.2" thickBot="1" x14ac:dyDescent="0.35">
      <c r="A17" s="3" t="s">
        <v>26</v>
      </c>
      <c r="B17" s="6" t="s">
        <v>27</v>
      </c>
      <c r="C17" s="5">
        <v>0.62</v>
      </c>
      <c r="D17" s="5">
        <v>0.63</v>
      </c>
      <c r="E17" s="5">
        <v>0.1</v>
      </c>
    </row>
    <row r="18" spans="1:5" ht="15.6" x14ac:dyDescent="0.3">
      <c r="A18" s="14"/>
      <c r="B18" s="15"/>
      <c r="C18" s="14"/>
      <c r="D18" s="14"/>
      <c r="E18" s="14"/>
    </row>
    <row r="19" spans="1:5" ht="18" x14ac:dyDescent="0.3">
      <c r="A19" s="7"/>
    </row>
    <row r="20" spans="1:5" ht="15.6" x14ac:dyDescent="0.3">
      <c r="B20" s="13" t="s">
        <v>92</v>
      </c>
    </row>
    <row r="21" spans="1:5" ht="15.6" x14ac:dyDescent="0.3">
      <c r="B21" s="27" t="s">
        <v>119</v>
      </c>
    </row>
    <row r="22" spans="1:5" ht="15.6" x14ac:dyDescent="0.3">
      <c r="B22" s="13" t="s">
        <v>91</v>
      </c>
      <c r="C22">
        <v>4.2860000000000002E-2</v>
      </c>
      <c r="D22" t="s">
        <v>93</v>
      </c>
    </row>
    <row r="23" spans="1:5" ht="15.6" x14ac:dyDescent="0.3">
      <c r="B23" s="13" t="s">
        <v>91</v>
      </c>
      <c r="C23">
        <f>C22*1000</f>
        <v>42.86</v>
      </c>
      <c r="D23" t="s">
        <v>94</v>
      </c>
    </row>
    <row r="24" spans="1:5" ht="15.6" x14ac:dyDescent="0.3">
      <c r="B24" s="13"/>
    </row>
    <row r="25" spans="1:5" x14ac:dyDescent="0.3">
      <c r="B25" s="28" t="s">
        <v>117</v>
      </c>
      <c r="C25" s="26"/>
      <c r="D25" s="25"/>
    </row>
    <row r="26" spans="1:5" x14ac:dyDescent="0.3">
      <c r="B26" s="25" t="s">
        <v>91</v>
      </c>
      <c r="C26" s="25">
        <v>0.84</v>
      </c>
      <c r="D26" s="26" t="s">
        <v>118</v>
      </c>
      <c r="E26" t="s">
        <v>120</v>
      </c>
    </row>
    <row r="27" spans="1:5" x14ac:dyDescent="0.3">
      <c r="B27" s="25" t="s">
        <v>102</v>
      </c>
      <c r="C27" s="25">
        <v>0.75</v>
      </c>
      <c r="D27" s="26" t="s">
        <v>118</v>
      </c>
      <c r="E27" s="1" t="s">
        <v>121</v>
      </c>
    </row>
    <row r="34" spans="1:5" ht="15" x14ac:dyDescent="0.3">
      <c r="A34" s="16" t="s">
        <v>116</v>
      </c>
    </row>
    <row r="35" spans="1:5" ht="15" thickBot="1" x14ac:dyDescent="0.35"/>
    <row r="36" spans="1:5" ht="42.6" thickTop="1" thickBot="1" x14ac:dyDescent="0.35">
      <c r="A36" s="17" t="s">
        <v>97</v>
      </c>
      <c r="B36" s="18" t="s">
        <v>90</v>
      </c>
      <c r="C36" s="18" t="s">
        <v>98</v>
      </c>
      <c r="D36" s="18" t="s">
        <v>99</v>
      </c>
      <c r="E36" s="19" t="s">
        <v>100</v>
      </c>
    </row>
    <row r="37" spans="1:5" ht="15" thickBot="1" x14ac:dyDescent="0.35">
      <c r="A37" s="99" t="s">
        <v>101</v>
      </c>
      <c r="B37" s="102" t="s">
        <v>102</v>
      </c>
      <c r="C37" s="20" t="s">
        <v>103</v>
      </c>
      <c r="D37" s="20">
        <v>11</v>
      </c>
      <c r="E37" s="21">
        <v>17</v>
      </c>
    </row>
    <row r="38" spans="1:5" ht="15" thickBot="1" x14ac:dyDescent="0.35">
      <c r="A38" s="100"/>
      <c r="B38" s="103"/>
      <c r="C38" s="20" t="s">
        <v>104</v>
      </c>
      <c r="D38" s="20">
        <v>2</v>
      </c>
      <c r="E38" s="21">
        <v>2</v>
      </c>
    </row>
    <row r="39" spans="1:5" ht="15" thickBot="1" x14ac:dyDescent="0.35">
      <c r="A39" s="100"/>
      <c r="B39" s="102" t="s">
        <v>91</v>
      </c>
      <c r="C39" s="20" t="s">
        <v>103</v>
      </c>
      <c r="D39" s="20">
        <v>4</v>
      </c>
      <c r="E39" s="21">
        <v>7</v>
      </c>
    </row>
    <row r="40" spans="1:5" ht="15" thickBot="1" x14ac:dyDescent="0.35">
      <c r="A40" s="100"/>
      <c r="B40" s="103"/>
      <c r="C40" s="20" t="s">
        <v>104</v>
      </c>
      <c r="D40" s="20">
        <v>9</v>
      </c>
      <c r="E40" s="21">
        <v>0</v>
      </c>
    </row>
    <row r="41" spans="1:5" ht="15" thickBot="1" x14ac:dyDescent="0.35">
      <c r="A41" s="100"/>
      <c r="B41" s="102" t="s">
        <v>105</v>
      </c>
      <c r="C41" s="20" t="s">
        <v>103</v>
      </c>
      <c r="D41" s="20">
        <v>13</v>
      </c>
      <c r="E41" s="21">
        <v>80</v>
      </c>
    </row>
    <row r="42" spans="1:5" ht="28.2" thickBot="1" x14ac:dyDescent="0.35">
      <c r="A42" s="101"/>
      <c r="B42" s="103"/>
      <c r="C42" s="20" t="s">
        <v>106</v>
      </c>
      <c r="D42" s="20">
        <v>5</v>
      </c>
      <c r="E42" s="21">
        <v>80</v>
      </c>
    </row>
    <row r="43" spans="1:5" ht="15" thickBot="1" x14ac:dyDescent="0.35">
      <c r="A43" s="99" t="s">
        <v>107</v>
      </c>
      <c r="B43" s="102" t="s">
        <v>102</v>
      </c>
      <c r="C43" s="20" t="s">
        <v>103</v>
      </c>
      <c r="D43" s="20">
        <v>22</v>
      </c>
      <c r="E43" s="21">
        <v>17</v>
      </c>
    </row>
    <row r="44" spans="1:5" ht="15" thickBot="1" x14ac:dyDescent="0.35">
      <c r="A44" s="100"/>
      <c r="B44" s="103"/>
      <c r="C44" s="20" t="s">
        <v>104</v>
      </c>
      <c r="D44" s="20">
        <v>2</v>
      </c>
      <c r="E44" s="21">
        <v>2</v>
      </c>
    </row>
    <row r="45" spans="1:5" ht="15" thickBot="1" x14ac:dyDescent="0.35">
      <c r="A45" s="100"/>
      <c r="B45" s="102" t="s">
        <v>91</v>
      </c>
      <c r="C45" s="20" t="s">
        <v>103</v>
      </c>
      <c r="D45" s="20">
        <v>4</v>
      </c>
      <c r="E45" s="21">
        <v>7</v>
      </c>
    </row>
    <row r="46" spans="1:5" ht="15" thickBot="1" x14ac:dyDescent="0.35">
      <c r="A46" s="100"/>
      <c r="B46" s="103"/>
      <c r="C46" s="20" t="s">
        <v>104</v>
      </c>
      <c r="D46" s="20">
        <v>9</v>
      </c>
      <c r="E46" s="21">
        <v>0</v>
      </c>
    </row>
    <row r="47" spans="1:5" ht="15" thickBot="1" x14ac:dyDescent="0.35">
      <c r="A47" s="100"/>
      <c r="B47" s="102" t="s">
        <v>105</v>
      </c>
      <c r="C47" s="20" t="s">
        <v>103</v>
      </c>
      <c r="D47" s="20">
        <v>13</v>
      </c>
      <c r="E47" s="21">
        <v>80</v>
      </c>
    </row>
    <row r="48" spans="1:5" ht="15" thickBot="1" x14ac:dyDescent="0.35">
      <c r="A48" s="104"/>
      <c r="B48" s="103"/>
      <c r="C48" s="20" t="s">
        <v>104</v>
      </c>
      <c r="D48" s="20">
        <v>5</v>
      </c>
      <c r="E48" s="21">
        <v>80</v>
      </c>
    </row>
    <row r="49" spans="1:5" ht="21.6" customHeight="1" thickBot="1" x14ac:dyDescent="0.35">
      <c r="A49" s="105" t="s">
        <v>108</v>
      </c>
      <c r="B49" s="20" t="s">
        <v>102</v>
      </c>
      <c r="C49" s="20" t="s">
        <v>109</v>
      </c>
      <c r="D49" s="20">
        <v>6</v>
      </c>
      <c r="E49" s="21">
        <v>140</v>
      </c>
    </row>
    <row r="50" spans="1:5" ht="15" thickBot="1" x14ac:dyDescent="0.35">
      <c r="A50" s="100"/>
      <c r="B50" s="20" t="s">
        <v>91</v>
      </c>
      <c r="C50" s="20" t="s">
        <v>109</v>
      </c>
      <c r="D50" s="20">
        <v>30</v>
      </c>
      <c r="E50" s="21">
        <v>175</v>
      </c>
    </row>
    <row r="51" spans="1:5" ht="15" thickBot="1" x14ac:dyDescent="0.35">
      <c r="A51" s="100"/>
      <c r="B51" s="102" t="s">
        <v>110</v>
      </c>
      <c r="C51" s="20" t="s">
        <v>111</v>
      </c>
      <c r="D51" s="20" t="s">
        <v>112</v>
      </c>
      <c r="E51" s="21">
        <v>5400</v>
      </c>
    </row>
    <row r="52" spans="1:5" ht="28.2" thickBot="1" x14ac:dyDescent="0.35">
      <c r="A52" s="101"/>
      <c r="B52" s="103"/>
      <c r="C52" s="20" t="s">
        <v>113</v>
      </c>
      <c r="D52" s="20" t="s">
        <v>112</v>
      </c>
      <c r="E52" s="21">
        <v>900</v>
      </c>
    </row>
    <row r="53" spans="1:5" ht="83.4" thickBot="1" x14ac:dyDescent="0.35">
      <c r="A53" s="22" t="s">
        <v>114</v>
      </c>
      <c r="B53" s="23" t="s">
        <v>102</v>
      </c>
      <c r="C53" s="23" t="s">
        <v>115</v>
      </c>
      <c r="D53" s="23">
        <v>2</v>
      </c>
      <c r="E53" s="24">
        <v>175</v>
      </c>
    </row>
    <row r="54" spans="1:5" ht="15" thickTop="1" x14ac:dyDescent="0.3"/>
  </sheetData>
  <mergeCells count="12">
    <mergeCell ref="A43:A48"/>
    <mergeCell ref="B43:B44"/>
    <mergeCell ref="B45:B46"/>
    <mergeCell ref="B47:B48"/>
    <mergeCell ref="A49:A52"/>
    <mergeCell ref="B51:B52"/>
    <mergeCell ref="B6:B7"/>
    <mergeCell ref="E6:E7"/>
    <mergeCell ref="A37:A42"/>
    <mergeCell ref="B37:B38"/>
    <mergeCell ref="B39:B40"/>
    <mergeCell ref="B41:B42"/>
  </mergeCells>
  <hyperlinks>
    <hyperlink ref="B4" r:id="rId1"/>
    <hyperlink ref="E27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Saules elektrine</vt:lpstr>
      <vt:lpstr>Silumos siurblys</vt:lpstr>
      <vt:lpstr>Silumos siurblys_PV</vt:lpstr>
      <vt:lpstr>Katilas</vt:lpstr>
      <vt:lpstr>Kuro_persk</vt:lpstr>
      <vt:lpstr>Faktoriai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dll</cp:lastModifiedBy>
  <dcterms:created xsi:type="dcterms:W3CDTF">2020-03-14T16:06:10Z</dcterms:created>
  <dcterms:modified xsi:type="dcterms:W3CDTF">2020-06-05T11:48:42Z</dcterms:modified>
</cp:coreProperties>
</file>